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.salinas\Desktop\"/>
    </mc:Choice>
  </mc:AlternateContent>
  <bookViews>
    <workbookView xWindow="0" yWindow="0" windowWidth="20490" windowHeight="7320"/>
  </bookViews>
  <sheets>
    <sheet name="01" sheetId="9" r:id="rId1"/>
    <sheet name="02" sheetId="11" r:id="rId2"/>
  </sheets>
  <definedNames>
    <definedName name="_xlnm.Print_Area" localSheetId="0">'01'!$C$1:$Q$60</definedName>
    <definedName name="_xlnm.Print_Area" localSheetId="1">'02'!$A$1:$O$21</definedName>
    <definedName name="_xlnm.Print_Titles" localSheetId="0">'01'!$1:$4</definedName>
    <definedName name="_xlnm.Print_Titles" localSheetId="1">'02'!$1:$4</definedName>
  </definedNames>
  <calcPr calcId="162913"/>
</workbook>
</file>

<file path=xl/calcChain.xml><?xml version="1.0" encoding="utf-8"?>
<calcChain xmlns="http://schemas.openxmlformats.org/spreadsheetml/2006/main">
  <c r="P52" i="9" l="1"/>
  <c r="P47" i="9"/>
  <c r="P57" i="9" s="1"/>
  <c r="P41" i="9"/>
  <c r="P45" i="9" s="1"/>
  <c r="P18" i="9"/>
  <c r="P6" i="9"/>
  <c r="P35" i="9" s="1"/>
  <c r="N52" i="9" l="1"/>
  <c r="N47" i="9"/>
  <c r="N57" i="9" s="1"/>
  <c r="N45" i="9"/>
  <c r="N41" i="9"/>
  <c r="O6" i="9"/>
  <c r="O18" i="9"/>
  <c r="O6" i="11" l="1"/>
  <c r="M52" i="9" l="1"/>
  <c r="M47" i="9"/>
  <c r="M41" i="9"/>
  <c r="M45" i="9" s="1"/>
  <c r="M18" i="9"/>
  <c r="M6" i="9"/>
  <c r="N18" i="9"/>
  <c r="N6" i="9"/>
  <c r="N35" i="9" l="1"/>
  <c r="N58" i="9" s="1"/>
  <c r="M35" i="9"/>
  <c r="M57" i="9"/>
  <c r="M58" i="9"/>
  <c r="L52" i="9"/>
  <c r="L47" i="9"/>
  <c r="L57" i="9" s="1"/>
  <c r="L41" i="9"/>
  <c r="L45" i="9" s="1"/>
  <c r="K6" i="9" l="1"/>
  <c r="K18" i="9"/>
  <c r="K41" i="9"/>
  <c r="K45" i="9" s="1"/>
  <c r="K47" i="9"/>
  <c r="K52" i="9"/>
  <c r="K35" i="9" l="1"/>
  <c r="K57" i="9"/>
  <c r="K58" i="9" l="1"/>
  <c r="J6" i="9"/>
  <c r="J35" i="9" s="1"/>
  <c r="J18" i="9"/>
  <c r="J41" i="9"/>
  <c r="J45" i="9" s="1"/>
  <c r="J47" i="9"/>
  <c r="J52" i="9"/>
  <c r="J57" i="9" l="1"/>
  <c r="J58" i="9" s="1"/>
  <c r="H52" i="9"/>
  <c r="H47" i="9"/>
  <c r="H57" i="9" s="1"/>
  <c r="H41" i="9"/>
  <c r="H45" i="9" s="1"/>
  <c r="H18" i="9"/>
  <c r="H6" i="9"/>
  <c r="I18" i="9"/>
  <c r="I41" i="9"/>
  <c r="I45" i="9" s="1"/>
  <c r="I47" i="9"/>
  <c r="I52" i="9"/>
  <c r="I57" i="9" l="1"/>
  <c r="H35" i="9"/>
  <c r="H58" i="9" s="1"/>
  <c r="G52" i="9" l="1"/>
  <c r="F52" i="9"/>
  <c r="E52" i="9"/>
  <c r="G47" i="9"/>
  <c r="G57" i="9" s="1"/>
  <c r="F47" i="9"/>
  <c r="F57" i="9" s="1"/>
  <c r="E47" i="9"/>
  <c r="E57" i="9" s="1"/>
  <c r="E45" i="9"/>
  <c r="E41" i="9"/>
  <c r="G41" i="9"/>
  <c r="F41" i="9"/>
  <c r="G45" i="9"/>
  <c r="F45" i="9"/>
  <c r="G6" i="9" l="1"/>
  <c r="G35" i="9" s="1"/>
  <c r="G58" i="9" s="1"/>
  <c r="G18" i="9"/>
  <c r="F6" i="9"/>
  <c r="F35" i="9" s="1"/>
  <c r="F58" i="9" s="1"/>
  <c r="F18" i="9"/>
  <c r="Q59" i="9"/>
  <c r="Q60" i="9"/>
  <c r="O12" i="11"/>
  <c r="O13" i="11"/>
  <c r="O14" i="11"/>
  <c r="O21" i="11"/>
  <c r="O7" i="11"/>
  <c r="O8" i="11"/>
  <c r="O9" i="11"/>
  <c r="O11" i="11"/>
  <c r="O15" i="11"/>
  <c r="O17" i="11"/>
  <c r="O18" i="11"/>
  <c r="O19" i="11"/>
  <c r="Q52" i="9"/>
  <c r="L6" i="9"/>
  <c r="Q41" i="9"/>
  <c r="L18" i="9"/>
  <c r="Q56" i="9"/>
  <c r="Q55" i="9"/>
  <c r="Q54" i="9"/>
  <c r="Q53" i="9"/>
  <c r="Q51" i="9"/>
  <c r="Q50" i="9"/>
  <c r="Q49" i="9"/>
  <c r="Q44" i="9"/>
  <c r="Q43" i="9"/>
  <c r="Q42" i="9"/>
  <c r="Q40" i="9"/>
  <c r="Q39" i="9"/>
  <c r="Q38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7" i="9"/>
  <c r="Q16" i="9"/>
  <c r="Q15" i="9"/>
  <c r="Q14" i="9"/>
  <c r="Q13" i="9"/>
  <c r="Q12" i="9"/>
  <c r="Q11" i="9"/>
  <c r="Q10" i="9"/>
  <c r="Q9" i="9"/>
  <c r="Q8" i="9"/>
  <c r="Q7" i="9"/>
  <c r="I6" i="9"/>
  <c r="I35" i="9" s="1"/>
  <c r="I58" i="9" s="1"/>
  <c r="E6" i="9"/>
  <c r="E35" i="9" s="1"/>
  <c r="E58" i="9" s="1"/>
  <c r="E18" i="9"/>
  <c r="C54" i="9"/>
  <c r="C55" i="9" s="1"/>
  <c r="C56" i="9" s="1"/>
  <c r="C49" i="9"/>
  <c r="C50" i="9"/>
  <c r="C51" i="9" s="1"/>
  <c r="A17" i="11"/>
  <c r="A18" i="11" s="1"/>
  <c r="A19" i="11" s="1"/>
  <c r="A11" i="11"/>
  <c r="A12" i="11" s="1"/>
  <c r="A13" i="11" s="1"/>
  <c r="A14" i="11" s="1"/>
  <c r="A15" i="11" s="1"/>
  <c r="C39" i="9"/>
  <c r="C40" i="9"/>
  <c r="C20" i="9"/>
  <c r="C21" i="9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C33" i="9" s="1"/>
  <c r="C8" i="9"/>
  <c r="C9" i="9"/>
  <c r="C10" i="9" s="1"/>
  <c r="C11" i="9" s="1"/>
  <c r="C12" i="9" s="1"/>
  <c r="C13" i="9" s="1"/>
  <c r="C14" i="9" s="1"/>
  <c r="C15" i="9" s="1"/>
  <c r="C16" i="9" s="1"/>
  <c r="C17" i="9" s="1"/>
  <c r="A6" i="11"/>
  <c r="A7" i="11" s="1"/>
  <c r="A8" i="11" s="1"/>
  <c r="A9" i="11" s="1"/>
  <c r="Q37" i="9"/>
  <c r="Q48" i="9"/>
  <c r="L35" i="9" l="1"/>
  <c r="L58" i="9" s="1"/>
  <c r="Q35" i="9"/>
  <c r="Q18" i="9"/>
  <c r="Q47" i="9"/>
  <c r="Q57" i="9" s="1"/>
  <c r="Q6" i="9"/>
  <c r="Q45" i="9"/>
  <c r="Q58" i="9" l="1"/>
</calcChain>
</file>

<file path=xl/comments1.xml><?xml version="1.0" encoding="utf-8"?>
<comments xmlns="http://schemas.openxmlformats.org/spreadsheetml/2006/main">
  <authors>
    <author>Xiomara Nallely Rojas Rodriguez</author>
  </authors>
  <commentList>
    <comment ref="L4" authorId="0" shapeId="0">
      <text>
        <r>
          <rPr>
            <b/>
            <sz val="11"/>
            <color indexed="81"/>
            <rFont val="Tahoma"/>
            <family val="2"/>
          </rPr>
          <t>Xiomara Nallely Rojas Rodriguez:</t>
        </r>
        <r>
          <rPr>
            <sz val="11"/>
            <color indexed="81"/>
            <rFont val="Tahoma"/>
            <family val="2"/>
          </rPr>
          <t xml:space="preserve">
 La información correspondiente al mes se presentará una vez que sean aprobados los informes por la Comisión de Hacienda.</t>
        </r>
      </text>
    </comment>
  </commentList>
</comments>
</file>

<file path=xl/sharedStrings.xml><?xml version="1.0" encoding="utf-8"?>
<sst xmlns="http://schemas.openxmlformats.org/spreadsheetml/2006/main" count="196" uniqueCount="112">
  <si>
    <t>No.</t>
  </si>
  <si>
    <t>ESTADÍSTICA</t>
  </si>
  <si>
    <t>Nombre de Variable</t>
  </si>
  <si>
    <t>TESORERÍA MUNICIPAL</t>
  </si>
  <si>
    <t>Inmuebles propiedad del municipio registrados</t>
  </si>
  <si>
    <t>Muebles propiedad del municipio registrados</t>
  </si>
  <si>
    <t>Ingresos</t>
  </si>
  <si>
    <t>Ingresos fiscales liquidados</t>
  </si>
  <si>
    <t>Ingresos fiscales determinados</t>
  </si>
  <si>
    <t>Ingresos fiscales fiscalizados</t>
  </si>
  <si>
    <t>Sanciones</t>
  </si>
  <si>
    <t>Sanciones y  multas aplicadas</t>
  </si>
  <si>
    <t>Créditos fiscales cubiertos en especie</t>
  </si>
  <si>
    <t>Resoluciones administrativas de créditos fiscales notificadas</t>
  </si>
  <si>
    <t>Informes</t>
  </si>
  <si>
    <t>Informes financieros elaborados</t>
  </si>
  <si>
    <t>Inspecciones de bienes inmuebles realizadas</t>
  </si>
  <si>
    <t>Total del parque vehicular</t>
  </si>
  <si>
    <t>Ingresos municipales recaudados por concepto del impuesto predial</t>
  </si>
  <si>
    <t>Ingresos municipales recaudados por concepto del ISAI</t>
  </si>
  <si>
    <t>INVENTARIO DE BIENES</t>
  </si>
  <si>
    <t xml:space="preserve">Flujos de Efectivo de las Actividades de Operación </t>
  </si>
  <si>
    <t>Origen</t>
  </si>
  <si>
    <t xml:space="preserve">Impuestos </t>
  </si>
  <si>
    <t>Cuotas y aportaciones de Seguridad Social</t>
  </si>
  <si>
    <t>Contribuciones de mejora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</si>
  <si>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</si>
  <si>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</si>
  <si>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</si>
  <si>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</si>
  <si>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</si>
  <si>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</si>
  <si>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 y Subsidios y Otras Ayudas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</si>
  <si>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</si>
  <si>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</si>
  <si>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</si>
  <si>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</si>
  <si>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</si>
  <si>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</si>
  <si>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</si>
  <si>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</si>
  <si>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</si>
  <si>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</si>
  <si>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</si>
  <si>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</si>
  <si>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</si>
  <si>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</si>
  <si>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</si>
  <si>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</si>
  <si>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</si>
  <si>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</si>
  <si>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</si>
  <si>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</si>
  <si>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</si>
  <si>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</si>
  <si>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</si>
  <si>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</si>
  <si>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</si>
  <si>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</si>
  <si>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</si>
  <si>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APORTACIONES</t>
  </si>
  <si>
    <t>IMPUESTOS</t>
  </si>
  <si>
    <t>CUOTAS Y APORTACIONES DE SEGURIDAD SOCIA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</si>
  <si>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</si>
  <si>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</si>
  <si>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</si>
  <si>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</si>
  <si>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</si>
  <si>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</t>
  </si>
  <si>
    <t>"PARTICIPACIONES, APORTACIONES, TRANSFER</t>
  </si>
  <si>
    <t>PARTICIPACIONES Y APORTACIONES</t>
  </si>
  <si>
    <t>"TRANSFERENCIAS, ASIGNACIONES, SUBSIDIOS</t>
  </si>
  <si>
    <t>OTROS INGRESOS Y BENEFICIOS</t>
  </si>
  <si>
    <t>SERVICIOS PERSONALES</t>
  </si>
  <si>
    <t>MATERIALES Y SUMINISTROS</t>
  </si>
  <si>
    <t>SERVICIOS GENERALES</t>
  </si>
  <si>
    <t>TRANSFERENCIAS, ASIGNACIONES, SUBSIDIOS</t>
  </si>
  <si>
    <t>TRANSFERENCIAS INTERNAS Y ASIGNACIONES A</t>
  </si>
  <si>
    <t>TRANSFERENCIAS AL RESTO DEL SECTOR PÚBLI</t>
  </si>
  <si>
    <t>SUBSIDIOS Y SUBVENCIONES</t>
  </si>
  <si>
    <t>AYUDAS SOCIALES</t>
  </si>
  <si>
    <t>PENSIONES Y JUBILACIONES</t>
  </si>
  <si>
    <t>TRANSFERENCIAS A FIDEICOMISOS, MANDATOS</t>
  </si>
  <si>
    <t>TRANSFERENCIAS A LA SEGURIDAD SOCIAL</t>
  </si>
  <si>
    <t>DONATIVOS</t>
  </si>
  <si>
    <t>TRANSFERENCIAS AL EXTERIOR</t>
  </si>
  <si>
    <t>PARTICIPACIONES</t>
  </si>
  <si>
    <t>CONVENIOS</t>
  </si>
  <si>
    <t>Otras Aplicaciones de Operación</t>
  </si>
  <si>
    <t>Flujos de Efectivo de las Actividades de Financiamiento</t>
  </si>
  <si>
    <t>Endeudamiento Neto</t>
  </si>
  <si>
    <t>Interno</t>
  </si>
  <si>
    <t>Externo</t>
  </si>
  <si>
    <t>Otros Origenes de Finaciamiento</t>
  </si>
  <si>
    <t>Flujos netos de Efectivo por Actividades de Inversion</t>
  </si>
  <si>
    <t>Enero 2018</t>
  </si>
  <si>
    <t>Febero 2018</t>
  </si>
  <si>
    <t>Marzo 2018</t>
  </si>
  <si>
    <t>Abril 2018</t>
  </si>
  <si>
    <t>Mayo 2018</t>
  </si>
  <si>
    <t>Junio 2018</t>
  </si>
  <si>
    <t>Julio 2018</t>
  </si>
  <si>
    <t>Agosto 2018</t>
  </si>
  <si>
    <t>Septiembre 2018</t>
  </si>
  <si>
    <t>Octubre 2018</t>
  </si>
  <si>
    <t>Noviembre 2018</t>
  </si>
  <si>
    <t>Diciembre 2018</t>
  </si>
  <si>
    <t>Total 2018</t>
  </si>
  <si>
    <t>*</t>
  </si>
  <si>
    <t>-</t>
  </si>
  <si>
    <t xml:space="preserve"> -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</si>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</sst>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  <numFmt numFmtId="166" formatCode="General_)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indexed="8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b/>
      <sz val="12"/>
      <color theme="0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color indexed="8"/>
      <name val="Cambria"/>
      <family val="1"/>
      <scheme val="major"/>
    </font>
    <font>
      <sz val="6"/>
      <color indexed="8"/>
      <name val="Arial"/>
      <family val="2"/>
    </font>
    <font>
      <sz val="11"/>
      <color indexed="8"/>
      <name val="Cambria"/>
      <family val="1"/>
      <scheme val="major"/>
    </font>
    <font>
      <sz val="6"/>
      <color rgb="FFFF0000"/>
      <name val="Arial"/>
      <family val="2"/>
    </font>
    <font>
      <b/>
      <sz val="12"/>
      <color theme="1"/>
      <name val="Cambria"/>
      <family val="1"/>
      <scheme val="maj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indexed="81"/>
      <name val="Tahoma"/>
      <family val="2"/>
    </font>
    <font>
      <sz val="11"/>
      <color indexed="81"/>
      <name val="Tahoma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2B887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/>
      <bottom/>
      <diagonal/>
    </border>
  </borders>
  <cellStyleXfs count="73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2" applyNumberFormat="0" applyFill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  <xf numFmtId="0" fontId="22" fillId="9" borderId="5" applyNumberFormat="0" applyAlignment="0" applyProtection="0"/>
    <xf numFmtId="0" fontId="23" fillId="10" borderId="6" applyNumberFormat="0" applyAlignment="0" applyProtection="0"/>
    <xf numFmtId="0" fontId="24" fillId="10" borderId="5" applyNumberFormat="0" applyAlignment="0" applyProtection="0"/>
    <xf numFmtId="0" fontId="25" fillId="0" borderId="7" applyNumberFormat="0" applyFill="0" applyAlignment="0" applyProtection="0"/>
    <xf numFmtId="0" fontId="26" fillId="11" borderId="8" applyNumberFormat="0" applyAlignment="0" applyProtection="0"/>
    <xf numFmtId="0" fontId="27" fillId="0" borderId="0" applyNumberFormat="0" applyFill="0" applyBorder="0" applyAlignment="0" applyProtection="0"/>
    <xf numFmtId="0" fontId="2" fillId="12" borderId="9" applyNumberFormat="0" applyFont="0" applyAlignment="0" applyProtection="0"/>
    <xf numFmtId="0" fontId="28" fillId="0" borderId="0" applyNumberFormat="0" applyFill="0" applyBorder="0" applyAlignment="0" applyProtection="0"/>
    <xf numFmtId="0" fontId="29" fillId="0" borderId="10" applyNumberFormat="0" applyFill="0" applyAlignment="0" applyProtection="0"/>
    <xf numFmtId="0" fontId="30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0" fillId="36" borderId="0" applyNumberFormat="0" applyBorder="0" applyAlignment="0" applyProtection="0"/>
    <xf numFmtId="0" fontId="31" fillId="0" borderId="0"/>
    <xf numFmtId="166" fontId="1" fillId="0" borderId="0"/>
    <xf numFmtId="43" fontId="3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1" fillId="0" borderId="0"/>
    <xf numFmtId="0" fontId="1" fillId="0" borderId="0"/>
    <xf numFmtId="43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7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/>
    </xf>
    <xf numFmtId="3" fontId="8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1" xfId="4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/>
    </xf>
    <xf numFmtId="3" fontId="9" fillId="4" borderId="1" xfId="0" applyNumberFormat="1" applyFont="1" applyFill="1" applyBorder="1" applyAlignment="1">
      <alignment horizontal="center" vertical="center"/>
    </xf>
    <xf numFmtId="0" fontId="10" fillId="0" borderId="1" xfId="4" applyFont="1" applyFill="1" applyBorder="1" applyAlignment="1">
      <alignment horizontal="left" vertical="center" wrapText="1"/>
    </xf>
    <xf numFmtId="0" fontId="8" fillId="4" borderId="1" xfId="4" applyFont="1" applyFill="1" applyBorder="1" applyAlignment="1">
      <alignment horizontal="left" vertical="center" wrapText="1"/>
    </xf>
    <xf numFmtId="2" fontId="9" fillId="4" borderId="1" xfId="0" applyNumberFormat="1" applyFont="1" applyFill="1" applyBorder="1" applyAlignment="1">
      <alignment horizontal="center" vertical="center"/>
    </xf>
    <xf numFmtId="0" fontId="9" fillId="4" borderId="1" xfId="4" applyFont="1" applyFill="1" applyBorder="1" applyAlignment="1">
      <alignment horizontal="left" vertical="center" wrapText="1"/>
    </xf>
    <xf numFmtId="49" fontId="8" fillId="4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12" fillId="0" borderId="1" xfId="4" applyFont="1" applyFill="1" applyBorder="1" applyAlignment="1">
      <alignment horizontal="left" vertical="center" wrapText="1"/>
    </xf>
    <xf numFmtId="0" fontId="13" fillId="5" borderId="0" xfId="0" applyFont="1" applyFill="1" applyAlignment="1">
      <alignment horizontal="left" vertical="top" wrapText="1"/>
    </xf>
    <xf numFmtId="0" fontId="4" fillId="0" borderId="0" xfId="0" applyFont="1" applyFill="1"/>
    <xf numFmtId="165" fontId="14" fillId="4" borderId="1" xfId="6" applyNumberFormat="1" applyFont="1" applyFill="1" applyBorder="1" applyAlignment="1">
      <alignment horizontal="left" vertical="center" wrapText="1"/>
    </xf>
    <xf numFmtId="165" fontId="4" fillId="0" borderId="1" xfId="6" applyNumberFormat="1" applyFont="1" applyFill="1" applyBorder="1" applyAlignment="1">
      <alignment horizontal="center" vertical="center" wrapText="1"/>
    </xf>
    <xf numFmtId="165" fontId="14" fillId="3" borderId="1" xfId="6" applyNumberFormat="1" applyFont="1" applyFill="1" applyBorder="1" applyAlignment="1">
      <alignment horizontal="center" vertical="center" wrapText="1"/>
    </xf>
    <xf numFmtId="165" fontId="14" fillId="0" borderId="1" xfId="6" applyNumberFormat="1" applyFont="1" applyFill="1" applyBorder="1" applyAlignment="1">
      <alignment horizontal="center" vertical="center" wrapText="1"/>
    </xf>
    <xf numFmtId="165" fontId="4" fillId="4" borderId="1" xfId="6" applyNumberFormat="1" applyFont="1" applyFill="1" applyBorder="1" applyAlignment="1">
      <alignment horizontal="center" vertical="center"/>
    </xf>
    <xf numFmtId="165" fontId="14" fillId="4" borderId="1" xfId="6" applyNumberFormat="1" applyFont="1" applyFill="1" applyBorder="1" applyAlignment="1">
      <alignment horizontal="center" vertical="center"/>
    </xf>
    <xf numFmtId="165" fontId="14" fillId="0" borderId="1" xfId="6" applyNumberFormat="1" applyFont="1" applyFill="1" applyBorder="1" applyAlignment="1">
      <alignment horizontal="left" vertical="center" wrapText="1"/>
    </xf>
    <xf numFmtId="43" fontId="5" fillId="0" borderId="1" xfId="6" applyFont="1" applyFill="1" applyBorder="1" applyAlignment="1">
      <alignment horizontal="left" vertical="center" wrapText="1"/>
    </xf>
    <xf numFmtId="165" fontId="14" fillId="4" borderId="1" xfId="6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5" fillId="0" borderId="1" xfId="4" applyFont="1" applyFill="1" applyBorder="1" applyAlignment="1">
      <alignment horizontal="center" vertical="center" wrapText="1"/>
    </xf>
    <xf numFmtId="43" fontId="6" fillId="0" borderId="1" xfId="6" applyFont="1" applyFill="1" applyBorder="1" applyAlignment="1">
      <alignment horizontal="center" vertical="center" wrapText="1"/>
    </xf>
    <xf numFmtId="43" fontId="5" fillId="0" borderId="1" xfId="6" applyFont="1" applyFill="1" applyBorder="1" applyAlignment="1">
      <alignment horizontal="center" vertical="center" wrapText="1"/>
    </xf>
    <xf numFmtId="165" fontId="5" fillId="0" borderId="1" xfId="6" applyNumberFormat="1" applyFont="1" applyFill="1" applyBorder="1" applyAlignment="1">
      <alignment horizontal="center" vertical="center" wrapText="1"/>
    </xf>
    <xf numFmtId="165" fontId="6" fillId="0" borderId="1" xfId="6" applyNumberFormat="1" applyFont="1" applyFill="1" applyBorder="1" applyAlignment="1">
      <alignment horizontal="center" vertical="center" wrapText="1"/>
    </xf>
    <xf numFmtId="43" fontId="5" fillId="0" borderId="1" xfId="6" applyFont="1" applyFill="1" applyBorder="1" applyAlignment="1">
      <alignment horizontal="right" vertical="center" wrapText="1"/>
    </xf>
    <xf numFmtId="43" fontId="6" fillId="0" borderId="1" xfId="6" applyFont="1" applyFill="1" applyBorder="1" applyAlignment="1">
      <alignment horizontal="right" vertical="center" wrapText="1"/>
    </xf>
    <xf numFmtId="43" fontId="9" fillId="4" borderId="1" xfId="6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right" vertical="center" wrapText="1"/>
    </xf>
    <xf numFmtId="43" fontId="6" fillId="4" borderId="1" xfId="6" applyFont="1" applyFill="1" applyBorder="1" applyAlignment="1">
      <alignment horizontal="center" vertical="center"/>
    </xf>
    <xf numFmtId="43" fontId="9" fillId="3" borderId="1" xfId="6" applyFont="1" applyFill="1" applyBorder="1" applyAlignment="1">
      <alignment vertical="center" wrapText="1"/>
    </xf>
    <xf numFmtId="43" fontId="9" fillId="4" borderId="1" xfId="6" applyFont="1" applyFill="1" applyBorder="1" applyAlignment="1">
      <alignment vertical="center"/>
    </xf>
    <xf numFmtId="43" fontId="9" fillId="4" borderId="1" xfId="6" applyFont="1" applyFill="1" applyBorder="1" applyAlignment="1">
      <alignment horizontal="center" vertical="center" wrapText="1"/>
    </xf>
    <xf numFmtId="43" fontId="5" fillId="0" borderId="1" xfId="6" applyFont="1" applyFill="1" applyBorder="1" applyAlignment="1">
      <alignment vertical="center" wrapText="1"/>
    </xf>
    <xf numFmtId="43" fontId="8" fillId="4" borderId="1" xfId="6" applyFont="1" applyFill="1" applyBorder="1" applyAlignment="1">
      <alignment vertical="center" wrapText="1"/>
    </xf>
    <xf numFmtId="165" fontId="14" fillId="0" borderId="1" xfId="6" applyNumberFormat="1" applyFont="1" applyFill="1" applyBorder="1" applyAlignment="1">
      <alignment horizontal="center" wrapText="1"/>
    </xf>
    <xf numFmtId="165" fontId="4" fillId="0" borderId="1" xfId="6" applyNumberFormat="1" applyFont="1" applyFill="1" applyBorder="1" applyAlignment="1">
      <alignment horizontal="center" wrapText="1"/>
    </xf>
    <xf numFmtId="0" fontId="4" fillId="0" borderId="0" xfId="0" applyFont="1" applyFill="1" applyAlignment="1"/>
    <xf numFmtId="0" fontId="4" fillId="0" borderId="0" xfId="0" applyFont="1" applyFill="1" applyAlignment="1">
      <alignment horizontal="right"/>
    </xf>
    <xf numFmtId="3" fontId="6" fillId="4" borderId="1" xfId="0" applyNumberFormat="1" applyFont="1" applyFill="1" applyBorder="1" applyAlignment="1">
      <alignment horizontal="center" vertical="center"/>
    </xf>
    <xf numFmtId="43" fontId="6" fillId="0" borderId="1" xfId="71" applyFont="1" applyFill="1" applyBorder="1" applyAlignment="1">
      <alignment horizontal="center" vertical="center" wrapText="1"/>
    </xf>
    <xf numFmtId="165" fontId="9" fillId="4" borderId="1" xfId="4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</cellXfs>
  <cellStyles count="73">
    <cellStyle name="=C:\WINNT\SYSTEM32\COMMAND.COM" xfId="50"/>
    <cellStyle name="20% - Énfasis1" xfId="26" builtinId="30" customBuiltin="1"/>
    <cellStyle name="20% - Énfasis2" xfId="30" builtinId="34" customBuiltin="1"/>
    <cellStyle name="20% - Énfasis3" xfId="34" builtinId="38" customBuiltin="1"/>
    <cellStyle name="20% - Énfasis4" xfId="38" builtinId="42" customBuiltin="1"/>
    <cellStyle name="20% - Énfasis5" xfId="42" builtinId="46" customBuiltin="1"/>
    <cellStyle name="20% - Énfasis6" xfId="46" builtinId="50" customBuiltin="1"/>
    <cellStyle name="40% - Énfasis1" xfId="27" builtinId="31" customBuiltin="1"/>
    <cellStyle name="40% - Énfasis2" xfId="31" builtinId="35" customBuiltin="1"/>
    <cellStyle name="40% - Énfasis3" xfId="35" builtinId="39" customBuiltin="1"/>
    <cellStyle name="40% - Énfasis4" xfId="39" builtinId="43" customBuiltin="1"/>
    <cellStyle name="40% - Énfasis5" xfId="43" builtinId="47" customBuiltin="1"/>
    <cellStyle name="40% - Énfasis6" xfId="47" builtinId="51" customBuiltin="1"/>
    <cellStyle name="60% - Énfasis1" xfId="28" builtinId="32" customBuiltin="1"/>
    <cellStyle name="60% - Énfasis2" xfId="32" builtinId="36" customBuiltin="1"/>
    <cellStyle name="60% - Énfasis3" xfId="36" builtinId="40" customBuiltin="1"/>
    <cellStyle name="60% - Énfasis4" xfId="40" builtinId="44" customBuiltin="1"/>
    <cellStyle name="60% - Énfasis5" xfId="44" builtinId="48" customBuiltin="1"/>
    <cellStyle name="60% - Énfasis6" xfId="48" builtinId="52" customBuiltin="1"/>
    <cellStyle name="Bueno" xfId="13" builtinId="26" customBuiltin="1"/>
    <cellStyle name="Cálculo" xfId="18" builtinId="22" customBuiltin="1"/>
    <cellStyle name="Celda de comprobación" xfId="20" builtinId="23" customBuiltin="1"/>
    <cellStyle name="Celda vinculada" xfId="19" builtinId="24" customBuiltin="1"/>
    <cellStyle name="Encabezado 1" xfId="9" builtinId="16" customBuiltin="1"/>
    <cellStyle name="Encabezado 4" xfId="12" builtinId="19" customBuiltin="1"/>
    <cellStyle name="Énfasis1" xfId="25" builtinId="29" customBuiltin="1"/>
    <cellStyle name="Énfasis2" xfId="29" builtinId="33" customBuiltin="1"/>
    <cellStyle name="Énfasis3" xfId="33" builtinId="37" customBuiltin="1"/>
    <cellStyle name="Énfasis4" xfId="37" builtinId="41" customBuiltin="1"/>
    <cellStyle name="Énfasis5" xfId="41" builtinId="45" customBuiltin="1"/>
    <cellStyle name="Énfasis6" xfId="45" builtinId="49" customBuiltin="1"/>
    <cellStyle name="Entrada" xfId="16" builtinId="20" customBuiltin="1"/>
    <cellStyle name="Euro" xfId="2"/>
    <cellStyle name="Incorrecto" xfId="14" builtinId="27" customBuiltin="1"/>
    <cellStyle name="Millares" xfId="6" builtinId="3"/>
    <cellStyle name="Millares 2" xfId="3"/>
    <cellStyle name="Millares 2 2" xfId="57"/>
    <cellStyle name="Millares 2 2 2" xfId="69"/>
    <cellStyle name="Millares 2 3" xfId="60"/>
    <cellStyle name="Millares 2 3 2" xfId="71"/>
    <cellStyle name="Millares 2 4" xfId="51"/>
    <cellStyle name="Millares 2 4 2" xfId="66"/>
    <cellStyle name="Millares 2 5" xfId="63"/>
    <cellStyle name="Millares 3" xfId="54"/>
    <cellStyle name="Millares 3 2" xfId="68"/>
    <cellStyle name="Millares 4" xfId="64"/>
    <cellStyle name="Millares 5 2" xfId="58"/>
    <cellStyle name="Millares 5 2 2" xfId="70"/>
    <cellStyle name="Millares 7" xfId="62"/>
    <cellStyle name="Millares 7 2" xfId="72"/>
    <cellStyle name="Millares 8" xfId="7"/>
    <cellStyle name="Millares 8 2" xfId="53"/>
    <cellStyle name="Millares 8 2 2" xfId="67"/>
    <cellStyle name="Millares 8 3" xfId="65"/>
    <cellStyle name="Neutral" xfId="15" builtinId="28" customBuiltin="1"/>
    <cellStyle name="Normal" xfId="0" builtinId="0"/>
    <cellStyle name="Normal 2" xfId="4"/>
    <cellStyle name="Normal 2 2" xfId="56"/>
    <cellStyle name="Normal 2 3" xfId="49"/>
    <cellStyle name="Normal 3" xfId="1"/>
    <cellStyle name="Normal 3 2" xfId="55"/>
    <cellStyle name="Normal 3 3" xfId="59"/>
    <cellStyle name="Normal 7" xfId="61"/>
    <cellStyle name="Normal 8" xfId="52"/>
    <cellStyle name="Notas" xfId="22" builtinId="10" customBuiltin="1"/>
    <cellStyle name="Porcentaje" xfId="5" builtinId="5"/>
    <cellStyle name="Salida" xfId="17" builtinId="21" customBuiltin="1"/>
    <cellStyle name="Texto de advertencia" xfId="21" builtinId="11" customBuiltin="1"/>
    <cellStyle name="Texto explicativo" xfId="23" builtinId="53" customBuiltin="1"/>
    <cellStyle name="Título" xfId="8" builtinId="15" customBuiltin="1"/>
    <cellStyle name="Título 2" xfId="10" builtinId="17" customBuiltin="1"/>
    <cellStyle name="Título 3" xfId="11" builtinId="18" customBuiltin="1"/>
    <cellStyle name="Total" xfId="24" builtinId="25" customBuiltin="1"/>
  </cellStyles>
  <dxfs count="0"/>
  <tableStyles count="0" defaultTableStyle="TableStyleMedium2" defaultPivotStyle="PivotStyleLight16"/>
  <colors>
    <mruColors>
      <color rgb="FFFF7175"/>
      <color rgb="FFCEA2D7"/>
      <color rgb="FF92D5AC"/>
      <color rgb="FF3F5588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578304</xdr:colOff>
      <xdr:row>3</xdr:row>
      <xdr:rowOff>18382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7518" cy="1338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809625</xdr:colOff>
      <xdr:row>3</xdr:row>
      <xdr:rowOff>18382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7518" cy="1338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60"/>
  <sheetViews>
    <sheetView tabSelected="1" view="pageBreakPreview" topLeftCell="C1" zoomScale="70" zoomScaleNormal="70" zoomScaleSheetLayoutView="70" workbookViewId="0">
      <pane ySplit="4" topLeftCell="A5" activePane="bottomLeft" state="frozen"/>
      <selection activeCell="C1" sqref="C1"/>
      <selection pane="bottomLeft" activeCell="C6" sqref="C6"/>
    </sheetView>
  </sheetViews>
  <sheetFormatPr baseColWidth="10" defaultRowHeight="15.75" x14ac:dyDescent="0.25"/>
  <cols>
    <col min="1" max="1" width="30.5703125" style="1" hidden="1" customWidth="1"/>
    <col min="2" max="2" width="14.7109375" style="1" hidden="1" customWidth="1"/>
    <col min="3" max="3" width="11.85546875" style="1" customWidth="1"/>
    <col min="4" max="4" width="49.28515625" style="1" customWidth="1"/>
    <col min="5" max="5" width="18.7109375" style="30" customWidth="1"/>
    <col min="6" max="8" width="18.7109375" style="1" customWidth="1"/>
    <col min="9" max="9" width="20.28515625" style="30" customWidth="1"/>
    <col min="10" max="11" width="20.28515625" style="1" customWidth="1"/>
    <col min="12" max="12" width="20" style="30" customWidth="1"/>
    <col min="13" max="15" width="20" style="1" customWidth="1"/>
    <col min="16" max="16" width="19.5703125" style="1" customWidth="1"/>
    <col min="17" max="17" width="22" style="1" customWidth="1"/>
    <col min="18" max="16384" width="11.42578125" style="1"/>
  </cols>
  <sheetData>
    <row r="1" spans="1:19" ht="32.25" customHeight="1" x14ac:dyDescent="0.25"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19" ht="32.25" customHeight="1" x14ac:dyDescent="0.25">
      <c r="C2" s="53" t="s">
        <v>3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1:19" ht="39.75" customHeight="1" x14ac:dyDescent="0.25">
      <c r="C3" s="54" t="s"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19" ht="40.5" customHeight="1" x14ac:dyDescent="0.25">
      <c r="C4" s="8" t="s">
        <v>0</v>
      </c>
      <c r="D4" s="9" t="s">
        <v>2</v>
      </c>
      <c r="E4" s="16" t="s">
        <v>95</v>
      </c>
      <c r="F4" s="16" t="s">
        <v>96</v>
      </c>
      <c r="G4" s="16" t="s">
        <v>97</v>
      </c>
      <c r="H4" s="16" t="s">
        <v>98</v>
      </c>
      <c r="I4" s="16" t="s">
        <v>99</v>
      </c>
      <c r="J4" s="16" t="s">
        <v>100</v>
      </c>
      <c r="K4" s="16" t="s">
        <v>101</v>
      </c>
      <c r="L4" s="16" t="s">
        <v>102</v>
      </c>
      <c r="M4" s="16" t="s">
        <v>103</v>
      </c>
      <c r="N4" s="16" t="s">
        <v>104</v>
      </c>
      <c r="O4" s="16" t="s">
        <v>105</v>
      </c>
      <c r="P4" s="16" t="s">
        <v>106</v>
      </c>
      <c r="Q4" s="7" t="s">
        <v>107</v>
      </c>
      <c r="S4" s="2"/>
    </row>
    <row r="5" spans="1:19" ht="30.95" customHeight="1" x14ac:dyDescent="0.25">
      <c r="C5" s="10"/>
      <c r="D5" s="9" t="s">
        <v>21</v>
      </c>
      <c r="E5" s="9"/>
      <c r="F5" s="9"/>
      <c r="G5" s="9"/>
      <c r="H5" s="9"/>
      <c r="I5" s="6"/>
      <c r="J5" s="6"/>
      <c r="K5" s="6"/>
      <c r="L5" s="6"/>
      <c r="M5" s="6"/>
      <c r="N5" s="6"/>
      <c r="O5" s="6"/>
      <c r="P5" s="50"/>
      <c r="Q5" s="6"/>
    </row>
    <row r="6" spans="1:19" ht="36.75" customHeight="1" x14ac:dyDescent="0.25">
      <c r="C6" s="14">
        <v>1</v>
      </c>
      <c r="D6" s="15" t="s">
        <v>22</v>
      </c>
      <c r="E6" s="29">
        <f>SUM(E7:E17)</f>
        <v>1126956880.03</v>
      </c>
      <c r="F6" s="29">
        <f>SUM(F7:F17)</f>
        <v>1641136424.3399997</v>
      </c>
      <c r="G6" s="29">
        <f>SUM(G7:G17)</f>
        <v>2144177082.1700001</v>
      </c>
      <c r="H6" s="29">
        <f>SUM(H7:H17)</f>
        <v>2519465513.8899999</v>
      </c>
      <c r="I6" s="29">
        <f t="shared" ref="I6:L6" si="0">SUM(I7:I17)</f>
        <v>3156881736.7200003</v>
      </c>
      <c r="J6" s="29">
        <f>SUM(J7:J17)</f>
        <v>3599090198.7400002</v>
      </c>
      <c r="K6" s="29">
        <f>SUM(K7:K17)</f>
        <v>4054645086.9799995</v>
      </c>
      <c r="L6" s="21">
        <f t="shared" si="0"/>
        <v>4622774572.8499994</v>
      </c>
      <c r="M6" s="21">
        <f t="shared" ref="M6" si="1">SUM(M7:M17)</f>
        <v>5032220127.2400007</v>
      </c>
      <c r="N6" s="21">
        <f t="shared" ref="N6:O6" si="2">SUM(N7:N17)</f>
        <v>5527313729.5599995</v>
      </c>
      <c r="O6" s="21">
        <f t="shared" si="2"/>
        <v>0</v>
      </c>
      <c r="P6" s="29">
        <f t="shared" ref="P6" si="3">SUM(P7:P17)</f>
        <v>6406236058.9099998</v>
      </c>
      <c r="Q6" s="21">
        <f t="shared" ref="Q6:Q35" si="4">SUM(E6:P6)</f>
        <v>39830897411.430008</v>
      </c>
    </row>
    <row r="7" spans="1:19" ht="36.75" customHeight="1" x14ac:dyDescent="0.25">
      <c r="A7" s="17" t="s">
        <v>61</v>
      </c>
      <c r="C7" s="3">
        <v>1.01</v>
      </c>
      <c r="D7" s="4" t="s">
        <v>23</v>
      </c>
      <c r="E7" s="22">
        <v>795638684.63999999</v>
      </c>
      <c r="F7" s="22">
        <v>971356132.70000005</v>
      </c>
      <c r="G7" s="22">
        <v>1087868936.6600001</v>
      </c>
      <c r="H7" s="22">
        <v>1178304094.6300001</v>
      </c>
      <c r="I7" s="22">
        <v>1288832666.5599999</v>
      </c>
      <c r="J7" s="22">
        <v>1375276065.3099999</v>
      </c>
      <c r="K7" s="22">
        <v>1487754403.8499999</v>
      </c>
      <c r="L7" s="22">
        <v>1579757147.5599999</v>
      </c>
      <c r="M7" s="22">
        <v>1683059458.6199999</v>
      </c>
      <c r="N7" s="22">
        <v>1781340414.45</v>
      </c>
      <c r="O7" s="22" t="s">
        <v>108</v>
      </c>
      <c r="P7" s="22">
        <v>2046074616.8699989</v>
      </c>
      <c r="Q7" s="23">
        <f t="shared" si="4"/>
        <v>15275262621.849998</v>
      </c>
    </row>
    <row r="8" spans="1:19" ht="36.75" customHeight="1" x14ac:dyDescent="0.25">
      <c r="A8" s="17" t="s">
        <v>62</v>
      </c>
      <c r="C8" s="3">
        <f>C7+0.01</f>
        <v>1.02</v>
      </c>
      <c r="D8" s="4" t="s">
        <v>24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 t="s">
        <v>108</v>
      </c>
      <c r="P8" s="22">
        <v>0</v>
      </c>
      <c r="Q8" s="23">
        <f t="shared" si="4"/>
        <v>0</v>
      </c>
    </row>
    <row r="9" spans="1:19" ht="36.75" customHeight="1" x14ac:dyDescent="0.25">
      <c r="A9" s="17" t="s">
        <v>63</v>
      </c>
      <c r="C9" s="3">
        <f t="shared" ref="C9:C17" si="5">C8+0.01</f>
        <v>1.03</v>
      </c>
      <c r="D9" s="4" t="s">
        <v>25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 t="s">
        <v>108</v>
      </c>
      <c r="P9" s="22">
        <v>0</v>
      </c>
      <c r="Q9" s="23">
        <f t="shared" si="4"/>
        <v>0</v>
      </c>
    </row>
    <row r="10" spans="1:19" ht="30" customHeight="1" x14ac:dyDescent="0.25">
      <c r="A10" s="17" t="s">
        <v>64</v>
      </c>
      <c r="C10" s="3">
        <f t="shared" si="5"/>
        <v>1.04</v>
      </c>
      <c r="D10" s="4" t="s">
        <v>26</v>
      </c>
      <c r="E10" s="22">
        <v>33258547.829999998</v>
      </c>
      <c r="F10" s="22">
        <v>60957701.689999998</v>
      </c>
      <c r="G10" s="22">
        <v>93482197.989999995</v>
      </c>
      <c r="H10" s="22">
        <v>115420392.65000001</v>
      </c>
      <c r="I10" s="22">
        <v>145175187.16</v>
      </c>
      <c r="J10" s="22">
        <v>164326225.56999999</v>
      </c>
      <c r="K10" s="22">
        <v>182800991.55000001</v>
      </c>
      <c r="L10" s="22">
        <v>208475027.47999999</v>
      </c>
      <c r="M10" s="22">
        <v>231604881.53999999</v>
      </c>
      <c r="N10" s="22">
        <v>266926376.71000001</v>
      </c>
      <c r="O10" s="22" t="s">
        <v>108</v>
      </c>
      <c r="P10" s="22">
        <v>313447585.98000002</v>
      </c>
      <c r="Q10" s="23">
        <f t="shared" si="4"/>
        <v>1815875116.1499999</v>
      </c>
    </row>
    <row r="11" spans="1:19" ht="30" customHeight="1" x14ac:dyDescent="0.25">
      <c r="A11" s="17" t="s">
        <v>65</v>
      </c>
      <c r="C11" s="3">
        <f t="shared" si="5"/>
        <v>1.05</v>
      </c>
      <c r="D11" s="4" t="s">
        <v>27</v>
      </c>
      <c r="E11" s="22">
        <v>13047790.52</v>
      </c>
      <c r="F11" s="22">
        <v>28721710.32</v>
      </c>
      <c r="G11" s="22">
        <v>43986718.390000001</v>
      </c>
      <c r="H11" s="22">
        <v>60552450.619999997</v>
      </c>
      <c r="I11" s="22">
        <v>75701917.150000006</v>
      </c>
      <c r="J11" s="22">
        <v>91626713.829999998</v>
      </c>
      <c r="K11" s="22">
        <v>106381027.97</v>
      </c>
      <c r="L11" s="22">
        <v>122159645.23</v>
      </c>
      <c r="M11" s="22">
        <v>136627402.90000001</v>
      </c>
      <c r="N11" s="22">
        <v>150557790.72999999</v>
      </c>
      <c r="O11" s="22" t="s">
        <v>108</v>
      </c>
      <c r="P11" s="22">
        <v>177351948.86000001</v>
      </c>
      <c r="Q11" s="23">
        <f t="shared" si="4"/>
        <v>1006715116.52</v>
      </c>
    </row>
    <row r="12" spans="1:19" ht="30" customHeight="1" x14ac:dyDescent="0.25">
      <c r="A12" s="17" t="s">
        <v>66</v>
      </c>
      <c r="C12" s="3">
        <f t="shared" si="5"/>
        <v>1.06</v>
      </c>
      <c r="D12" s="4" t="s">
        <v>28</v>
      </c>
      <c r="E12" s="22">
        <v>18814563.719999999</v>
      </c>
      <c r="F12" s="22">
        <v>32652552.120000001</v>
      </c>
      <c r="G12" s="22">
        <v>51697966.549999997</v>
      </c>
      <c r="H12" s="22">
        <v>67245681.459999993</v>
      </c>
      <c r="I12" s="22">
        <v>182059683.59999999</v>
      </c>
      <c r="J12" s="22">
        <v>221936709.88999999</v>
      </c>
      <c r="K12" s="22">
        <v>233457504.59</v>
      </c>
      <c r="L12" s="22">
        <v>256636848.94999999</v>
      </c>
      <c r="M12" s="22">
        <v>282229588.27999997</v>
      </c>
      <c r="N12" s="22">
        <v>304691126.08999997</v>
      </c>
      <c r="O12" s="22" t="s">
        <v>108</v>
      </c>
      <c r="P12" s="22">
        <v>339787185.76000005</v>
      </c>
      <c r="Q12" s="23">
        <f t="shared" si="4"/>
        <v>1991209411.0099998</v>
      </c>
    </row>
    <row r="13" spans="1:19" ht="30" customHeight="1" x14ac:dyDescent="0.25">
      <c r="A13" s="17" t="s">
        <v>67</v>
      </c>
      <c r="C13" s="3">
        <f t="shared" si="5"/>
        <v>1.07</v>
      </c>
      <c r="D13" s="4" t="s">
        <v>29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 t="s">
        <v>108</v>
      </c>
      <c r="P13" s="22">
        <v>0</v>
      </c>
      <c r="Q13" s="23">
        <f t="shared" si="4"/>
        <v>0</v>
      </c>
    </row>
    <row r="14" spans="1:19" ht="50.25" customHeight="1" x14ac:dyDescent="0.25">
      <c r="A14" s="17" t="s">
        <v>68</v>
      </c>
      <c r="C14" s="3">
        <f t="shared" si="5"/>
        <v>1.08</v>
      </c>
      <c r="D14" s="18" t="s">
        <v>30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 t="s">
        <v>108</v>
      </c>
      <c r="P14" s="22">
        <v>0</v>
      </c>
      <c r="Q14" s="23">
        <f t="shared" si="4"/>
        <v>0</v>
      </c>
    </row>
    <row r="15" spans="1:19" ht="30" customHeight="1" x14ac:dyDescent="0.25">
      <c r="A15" s="17" t="s">
        <v>69</v>
      </c>
      <c r="C15" s="3">
        <f t="shared" si="5"/>
        <v>1.0900000000000001</v>
      </c>
      <c r="D15" s="4" t="s">
        <v>31</v>
      </c>
      <c r="E15" s="22">
        <v>237604693.19999999</v>
      </c>
      <c r="F15" s="22">
        <v>512176664.86000001</v>
      </c>
      <c r="G15" s="22">
        <v>796243206.47000003</v>
      </c>
      <c r="H15" s="22">
        <v>995350555.64999998</v>
      </c>
      <c r="I15" s="22">
        <v>1322446737.75</v>
      </c>
      <c r="J15" s="22">
        <v>1565017600.0699999</v>
      </c>
      <c r="K15" s="22">
        <v>1834145489.02</v>
      </c>
      <c r="L15" s="22">
        <v>2107063588.9100001</v>
      </c>
      <c r="M15" s="22">
        <v>2330059912.3400002</v>
      </c>
      <c r="N15" s="22">
        <v>2575637259.8400002</v>
      </c>
      <c r="O15" s="22" t="s">
        <v>108</v>
      </c>
      <c r="P15" s="22">
        <v>3032137698.8699999</v>
      </c>
      <c r="Q15" s="23">
        <f t="shared" si="4"/>
        <v>17307883406.98</v>
      </c>
    </row>
    <row r="16" spans="1:19" ht="30" customHeight="1" x14ac:dyDescent="0.25">
      <c r="A16" s="17" t="s">
        <v>70</v>
      </c>
      <c r="C16" s="3">
        <f t="shared" si="5"/>
        <v>1.1000000000000001</v>
      </c>
      <c r="D16" s="4" t="s">
        <v>32</v>
      </c>
      <c r="E16" s="22">
        <v>25244323.25</v>
      </c>
      <c r="F16" s="22">
        <v>31716513.18</v>
      </c>
      <c r="G16" s="22">
        <v>67159104.689999998</v>
      </c>
      <c r="H16" s="22">
        <v>96647848.489999995</v>
      </c>
      <c r="I16" s="22">
        <v>136203249.93000001</v>
      </c>
      <c r="J16" s="22">
        <v>173027803.27000001</v>
      </c>
      <c r="K16" s="22">
        <v>201911573.46000001</v>
      </c>
      <c r="L16" s="22">
        <v>338966212.02999997</v>
      </c>
      <c r="M16" s="22">
        <v>358051735.79000002</v>
      </c>
      <c r="N16" s="22">
        <v>387532998.69999999</v>
      </c>
      <c r="O16" s="22" t="s">
        <v>108</v>
      </c>
      <c r="P16" s="22">
        <v>434248740.93000001</v>
      </c>
      <c r="Q16" s="23">
        <f t="shared" si="4"/>
        <v>2250710103.7200003</v>
      </c>
    </row>
    <row r="17" spans="1:17" ht="30" customHeight="1" x14ac:dyDescent="0.25">
      <c r="A17" s="17" t="s">
        <v>71</v>
      </c>
      <c r="C17" s="3">
        <f t="shared" si="5"/>
        <v>1.1100000000000001</v>
      </c>
      <c r="D17" s="4" t="s">
        <v>33</v>
      </c>
      <c r="E17" s="22">
        <v>3348276.87</v>
      </c>
      <c r="F17" s="22">
        <v>3555149.4699996184</v>
      </c>
      <c r="G17" s="22">
        <v>3738951.4199998472</v>
      </c>
      <c r="H17" s="22">
        <v>5944490.3899999997</v>
      </c>
      <c r="I17" s="22">
        <v>6462294.5700000003</v>
      </c>
      <c r="J17" s="22">
        <v>7879080.7999999998</v>
      </c>
      <c r="K17" s="22">
        <v>8194096.54</v>
      </c>
      <c r="L17" s="22">
        <v>9716102.6899999995</v>
      </c>
      <c r="M17" s="22">
        <v>10587147.77</v>
      </c>
      <c r="N17" s="22">
        <v>60627763.039999999</v>
      </c>
      <c r="O17" s="22" t="s">
        <v>108</v>
      </c>
      <c r="P17" s="22">
        <v>63188281.64000012</v>
      </c>
      <c r="Q17" s="23">
        <f t="shared" si="4"/>
        <v>183241635.19999957</v>
      </c>
    </row>
    <row r="18" spans="1:17" ht="30.95" customHeight="1" x14ac:dyDescent="0.25">
      <c r="A18" s="17" t="s">
        <v>72</v>
      </c>
      <c r="C18" s="14">
        <v>2</v>
      </c>
      <c r="D18" s="15" t="s">
        <v>34</v>
      </c>
      <c r="E18" s="29">
        <f t="shared" ref="E18:J18" si="6">SUM(E19:E34)</f>
        <v>329616645.26000005</v>
      </c>
      <c r="F18" s="29">
        <f t="shared" si="6"/>
        <v>713427899.83000004</v>
      </c>
      <c r="G18" s="29">
        <f t="shared" si="6"/>
        <v>1105059910.9300001</v>
      </c>
      <c r="H18" s="29">
        <f t="shared" si="6"/>
        <v>1438707197.03</v>
      </c>
      <c r="I18" s="29">
        <f t="shared" si="6"/>
        <v>1991264534</v>
      </c>
      <c r="J18" s="29">
        <f t="shared" si="6"/>
        <v>2447919624.79</v>
      </c>
      <c r="K18" s="29">
        <f t="shared" ref="K18" si="7">SUM(K19:K34)</f>
        <v>2863667718.8000002</v>
      </c>
      <c r="L18" s="21">
        <f t="shared" ref="L18" si="8">SUM(L19:L34)</f>
        <v>3220415714.8899994</v>
      </c>
      <c r="M18" s="21">
        <f t="shared" ref="M18" si="9">SUM(M19:M34)</f>
        <v>3602791020.4400005</v>
      </c>
      <c r="N18" s="21">
        <f t="shared" ref="N18:O18" si="10">SUM(N19:N34)</f>
        <v>4044945741.9099998</v>
      </c>
      <c r="O18" s="21">
        <f t="shared" si="10"/>
        <v>0</v>
      </c>
      <c r="P18" s="29">
        <f t="shared" ref="P18" si="11">SUM(P19:P34)</f>
        <v>4733340065.2299986</v>
      </c>
      <c r="Q18" s="21">
        <f t="shared" si="4"/>
        <v>26491156073.110001</v>
      </c>
    </row>
    <row r="19" spans="1:17" ht="30" customHeight="1" x14ac:dyDescent="0.25">
      <c r="A19" s="17" t="s">
        <v>73</v>
      </c>
      <c r="C19" s="3">
        <v>2.0099999999999998</v>
      </c>
      <c r="D19" s="4" t="s">
        <v>35</v>
      </c>
      <c r="E19" s="22">
        <v>127476601.09999999</v>
      </c>
      <c r="F19" s="22">
        <v>310671828.76999998</v>
      </c>
      <c r="G19" s="22">
        <v>470494373.26999998</v>
      </c>
      <c r="H19" s="22">
        <v>582451210.88999999</v>
      </c>
      <c r="I19" s="22">
        <v>701524013.69000006</v>
      </c>
      <c r="J19" s="22">
        <v>835799488.99000001</v>
      </c>
      <c r="K19" s="22">
        <v>977201683.27999997</v>
      </c>
      <c r="L19" s="22">
        <v>1105921569.8</v>
      </c>
      <c r="M19" s="22">
        <v>1233992805.48</v>
      </c>
      <c r="N19" s="22">
        <v>1375422222.9400001</v>
      </c>
      <c r="O19" s="22" t="s">
        <v>108</v>
      </c>
      <c r="P19" s="22">
        <v>1738649593.99</v>
      </c>
      <c r="Q19" s="23">
        <f t="shared" si="4"/>
        <v>9459605392.2000008</v>
      </c>
    </row>
    <row r="20" spans="1:17" ht="30" customHeight="1" x14ac:dyDescent="0.25">
      <c r="A20" s="17" t="s">
        <v>74</v>
      </c>
      <c r="C20" s="3">
        <f>C19+0.01</f>
        <v>2.0199999999999996</v>
      </c>
      <c r="D20" s="4" t="s">
        <v>36</v>
      </c>
      <c r="E20" s="22">
        <v>2995124.61</v>
      </c>
      <c r="F20" s="22">
        <v>16326219.470000001</v>
      </c>
      <c r="G20" s="22">
        <v>60855558.219999999</v>
      </c>
      <c r="H20" s="22">
        <v>159383017.69</v>
      </c>
      <c r="I20" s="22">
        <v>233001934.19</v>
      </c>
      <c r="J20" s="22">
        <v>309253835.58999997</v>
      </c>
      <c r="K20" s="22">
        <v>378219499.88999999</v>
      </c>
      <c r="L20" s="22">
        <v>440791988.49000001</v>
      </c>
      <c r="M20" s="22">
        <v>546554248.50999999</v>
      </c>
      <c r="N20" s="22">
        <v>578395998.87</v>
      </c>
      <c r="O20" s="22" t="s">
        <v>108</v>
      </c>
      <c r="P20" s="22">
        <v>679196543.23000014</v>
      </c>
      <c r="Q20" s="23">
        <f t="shared" si="4"/>
        <v>3404973968.7599998</v>
      </c>
    </row>
    <row r="21" spans="1:17" ht="30" customHeight="1" x14ac:dyDescent="0.25">
      <c r="A21" s="17" t="s">
        <v>75</v>
      </c>
      <c r="C21" s="3">
        <f t="shared" ref="C21:C33" si="12">C20+0.01</f>
        <v>2.0299999999999994</v>
      </c>
      <c r="D21" s="4" t="s">
        <v>37</v>
      </c>
      <c r="E21" s="22">
        <v>25312977.010000002</v>
      </c>
      <c r="F21" s="22">
        <v>75125015.379999995</v>
      </c>
      <c r="G21" s="22">
        <v>218116632.72999999</v>
      </c>
      <c r="H21" s="22">
        <v>335255119.47000003</v>
      </c>
      <c r="I21" s="22">
        <v>475132842.81</v>
      </c>
      <c r="J21" s="22">
        <v>630584408.61000001</v>
      </c>
      <c r="K21" s="22">
        <v>753495856.00999999</v>
      </c>
      <c r="L21" s="22">
        <v>893800355.70000005</v>
      </c>
      <c r="M21" s="22">
        <v>1082334433.2</v>
      </c>
      <c r="N21" s="22">
        <v>1229202934.28</v>
      </c>
      <c r="O21" s="22" t="s">
        <v>108</v>
      </c>
      <c r="P21" s="22">
        <v>1466866041.8899999</v>
      </c>
      <c r="Q21" s="23">
        <f t="shared" si="4"/>
        <v>7185226617.0900002</v>
      </c>
    </row>
    <row r="22" spans="1:17" ht="30" customHeight="1" x14ac:dyDescent="0.25">
      <c r="A22" s="19" t="s">
        <v>76</v>
      </c>
      <c r="C22" s="3">
        <f t="shared" si="12"/>
        <v>2.0399999999999991</v>
      </c>
      <c r="D22" s="4" t="s">
        <v>38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 t="s">
        <v>108</v>
      </c>
      <c r="P22" s="22">
        <v>0</v>
      </c>
      <c r="Q22" s="23">
        <f t="shared" si="4"/>
        <v>0</v>
      </c>
    </row>
    <row r="23" spans="1:17" ht="30" customHeight="1" x14ac:dyDescent="0.25">
      <c r="A23" s="17" t="s">
        <v>77</v>
      </c>
      <c r="C23" s="3">
        <f t="shared" si="12"/>
        <v>2.0499999999999989</v>
      </c>
      <c r="D23" s="4" t="s">
        <v>39</v>
      </c>
      <c r="E23" s="22">
        <v>1991666.65</v>
      </c>
      <c r="F23" s="22">
        <v>4691666.63</v>
      </c>
      <c r="G23" s="22">
        <v>7966666.5999999996</v>
      </c>
      <c r="H23" s="22">
        <v>7966666.5999999996</v>
      </c>
      <c r="I23" s="22">
        <v>9958333.25</v>
      </c>
      <c r="J23" s="22">
        <v>11949999.9</v>
      </c>
      <c r="K23" s="22">
        <v>14649999.880000001</v>
      </c>
      <c r="L23" s="22">
        <v>24667485.25</v>
      </c>
      <c r="M23" s="22">
        <v>43027661.119999997</v>
      </c>
      <c r="N23" s="22">
        <v>43027661.119999997</v>
      </c>
      <c r="O23" s="22" t="s">
        <v>108</v>
      </c>
      <c r="P23" s="22">
        <v>47010994.620000005</v>
      </c>
      <c r="Q23" s="23">
        <f t="shared" si="4"/>
        <v>216908801.62</v>
      </c>
    </row>
    <row r="24" spans="1:17" ht="30" customHeight="1" x14ac:dyDescent="0.25">
      <c r="A24" s="17" t="s">
        <v>78</v>
      </c>
      <c r="C24" s="3">
        <f t="shared" si="12"/>
        <v>2.0599999999999987</v>
      </c>
      <c r="D24" s="4" t="s">
        <v>40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 t="s">
        <v>108</v>
      </c>
      <c r="P24" s="22">
        <v>0</v>
      </c>
      <c r="Q24" s="23">
        <f t="shared" si="4"/>
        <v>0</v>
      </c>
    </row>
    <row r="25" spans="1:17" ht="30" customHeight="1" x14ac:dyDescent="0.25">
      <c r="A25" s="17" t="s">
        <v>79</v>
      </c>
      <c r="C25" s="3">
        <f t="shared" si="12"/>
        <v>2.0699999999999985</v>
      </c>
      <c r="D25" s="4" t="s">
        <v>41</v>
      </c>
      <c r="E25" s="22">
        <v>0</v>
      </c>
      <c r="F25" s="22">
        <v>204341.38</v>
      </c>
      <c r="G25" s="22">
        <v>3645088.16</v>
      </c>
      <c r="H25" s="22">
        <v>5476681.1900000004</v>
      </c>
      <c r="I25" s="22">
        <v>8893081</v>
      </c>
      <c r="J25" s="22">
        <v>48190298.670000002</v>
      </c>
      <c r="K25" s="22">
        <v>48681646.5</v>
      </c>
      <c r="L25" s="22">
        <v>52775159.219999999</v>
      </c>
      <c r="M25" s="22">
        <v>71666616.709999993</v>
      </c>
      <c r="N25" s="22">
        <v>101326194.78</v>
      </c>
      <c r="O25" s="22" t="s">
        <v>108</v>
      </c>
      <c r="P25" s="22">
        <v>112588205.20000002</v>
      </c>
      <c r="Q25" s="23">
        <f t="shared" si="4"/>
        <v>453447312.81000006</v>
      </c>
    </row>
    <row r="26" spans="1:17" ht="30" customHeight="1" x14ac:dyDescent="0.25">
      <c r="A26" s="17" t="s">
        <v>80</v>
      </c>
      <c r="C26" s="3">
        <f t="shared" si="12"/>
        <v>2.0799999999999983</v>
      </c>
      <c r="D26" s="4" t="s">
        <v>42</v>
      </c>
      <c r="E26" s="22">
        <v>26102832.77</v>
      </c>
      <c r="F26" s="22">
        <v>75563775.670000002</v>
      </c>
      <c r="G26" s="22">
        <v>119821843.05</v>
      </c>
      <c r="H26" s="22">
        <v>145992765.46000001</v>
      </c>
      <c r="I26" s="22">
        <v>178708464.81999999</v>
      </c>
      <c r="J26" s="22">
        <v>222802198.36000001</v>
      </c>
      <c r="K26" s="22">
        <v>263221103.71000001</v>
      </c>
      <c r="L26" s="22">
        <v>300262523.75999999</v>
      </c>
      <c r="M26" s="22">
        <v>333608713.24000001</v>
      </c>
      <c r="N26" s="22">
        <v>367888308.06</v>
      </c>
      <c r="O26" s="22" t="s">
        <v>108</v>
      </c>
      <c r="P26" s="22">
        <v>467052580.10999995</v>
      </c>
      <c r="Q26" s="23">
        <f t="shared" si="4"/>
        <v>2501025109.0099998</v>
      </c>
    </row>
    <row r="27" spans="1:17" ht="30" customHeight="1" x14ac:dyDescent="0.25">
      <c r="A27" s="17" t="s">
        <v>81</v>
      </c>
      <c r="C27" s="3">
        <f t="shared" si="12"/>
        <v>2.0899999999999981</v>
      </c>
      <c r="D27" s="4" t="s">
        <v>43</v>
      </c>
      <c r="E27" s="22">
        <v>0</v>
      </c>
      <c r="F27" s="22">
        <v>0</v>
      </c>
      <c r="G27" s="22">
        <v>0</v>
      </c>
      <c r="H27" s="22">
        <v>0</v>
      </c>
      <c r="I27" s="22">
        <v>110000000</v>
      </c>
      <c r="J27" s="22">
        <v>120000000</v>
      </c>
      <c r="K27" s="22">
        <v>120000000</v>
      </c>
      <c r="L27" s="22">
        <v>120000000</v>
      </c>
      <c r="M27" s="22">
        <v>120000000</v>
      </c>
      <c r="N27" s="22">
        <v>120000000</v>
      </c>
      <c r="O27" s="22" t="s">
        <v>108</v>
      </c>
      <c r="P27" s="22">
        <v>120000000</v>
      </c>
      <c r="Q27" s="23">
        <f t="shared" si="4"/>
        <v>830000000</v>
      </c>
    </row>
    <row r="28" spans="1:17" ht="30" customHeight="1" x14ac:dyDescent="0.25">
      <c r="A28" s="17" t="s">
        <v>82</v>
      </c>
      <c r="C28" s="3">
        <f t="shared" si="12"/>
        <v>2.0999999999999979</v>
      </c>
      <c r="D28" s="4" t="s">
        <v>44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 t="s">
        <v>108</v>
      </c>
      <c r="P28" s="22">
        <v>0</v>
      </c>
      <c r="Q28" s="23">
        <f t="shared" si="4"/>
        <v>0</v>
      </c>
    </row>
    <row r="29" spans="1:17" ht="30" customHeight="1" x14ac:dyDescent="0.25">
      <c r="A29" s="17" t="s">
        <v>83</v>
      </c>
      <c r="C29" s="3">
        <f t="shared" si="12"/>
        <v>2.1099999999999977</v>
      </c>
      <c r="D29" s="4" t="s">
        <v>45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 t="s">
        <v>108</v>
      </c>
      <c r="P29" s="22">
        <v>0</v>
      </c>
      <c r="Q29" s="23">
        <f t="shared" si="4"/>
        <v>0</v>
      </c>
    </row>
    <row r="30" spans="1:17" ht="30" customHeight="1" x14ac:dyDescent="0.25">
      <c r="A30" s="17" t="s">
        <v>84</v>
      </c>
      <c r="C30" s="3">
        <f t="shared" si="12"/>
        <v>2.1199999999999974</v>
      </c>
      <c r="D30" s="4" t="s">
        <v>46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 t="s">
        <v>108</v>
      </c>
      <c r="P30" s="22">
        <v>0</v>
      </c>
      <c r="Q30" s="23">
        <f t="shared" si="4"/>
        <v>0</v>
      </c>
    </row>
    <row r="31" spans="1:17" ht="30" customHeight="1" x14ac:dyDescent="0.25">
      <c r="A31" s="17" t="s">
        <v>85</v>
      </c>
      <c r="C31" s="3">
        <f t="shared" si="12"/>
        <v>2.1299999999999972</v>
      </c>
      <c r="D31" s="4" t="s">
        <v>47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 t="s">
        <v>108</v>
      </c>
      <c r="P31" s="22">
        <v>0</v>
      </c>
      <c r="Q31" s="23">
        <f t="shared" si="4"/>
        <v>0</v>
      </c>
    </row>
    <row r="32" spans="1:17" ht="30" customHeight="1" x14ac:dyDescent="0.25">
      <c r="A32" s="19" t="s">
        <v>70</v>
      </c>
      <c r="C32" s="3">
        <f t="shared" si="12"/>
        <v>2.139999999999997</v>
      </c>
      <c r="D32" s="4" t="s">
        <v>48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 t="s">
        <v>108</v>
      </c>
      <c r="P32" s="22">
        <v>0</v>
      </c>
      <c r="Q32" s="23">
        <f t="shared" si="4"/>
        <v>0</v>
      </c>
    </row>
    <row r="33" spans="1:17" ht="30" customHeight="1" x14ac:dyDescent="0.25">
      <c r="A33" s="17" t="s">
        <v>86</v>
      </c>
      <c r="C33" s="3">
        <f t="shared" si="12"/>
        <v>2.1499999999999968</v>
      </c>
      <c r="D33" s="4" t="s">
        <v>49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21763893.739999998</v>
      </c>
      <c r="K33" s="22">
        <v>21763893.739999998</v>
      </c>
      <c r="L33" s="22">
        <v>22896056.960000001</v>
      </c>
      <c r="M33" s="22">
        <v>25352330.940000001</v>
      </c>
      <c r="N33" s="22">
        <v>26355457.370000001</v>
      </c>
      <c r="O33" s="22" t="s">
        <v>108</v>
      </c>
      <c r="P33" s="22">
        <v>27501776.199999996</v>
      </c>
      <c r="Q33" s="23">
        <f t="shared" si="4"/>
        <v>145633408.94999999</v>
      </c>
    </row>
    <row r="34" spans="1:17" ht="30" customHeight="1" x14ac:dyDescent="0.25">
      <c r="A34" s="17" t="s">
        <v>60</v>
      </c>
      <c r="C34" s="3">
        <v>2.16</v>
      </c>
      <c r="D34" s="4" t="s">
        <v>88</v>
      </c>
      <c r="E34" s="22">
        <v>145737443.12000003</v>
      </c>
      <c r="F34" s="22">
        <v>230845052.53000003</v>
      </c>
      <c r="G34" s="22">
        <v>224159748.90000004</v>
      </c>
      <c r="H34" s="22">
        <v>202181735.72999999</v>
      </c>
      <c r="I34" s="22">
        <v>274045864.24000001</v>
      </c>
      <c r="J34" s="22">
        <v>247575500.93000001</v>
      </c>
      <c r="K34" s="22">
        <v>286434035.79000002</v>
      </c>
      <c r="L34" s="22">
        <v>259300575.71000001</v>
      </c>
      <c r="M34" s="22">
        <v>146254211.24000001</v>
      </c>
      <c r="N34" s="22">
        <v>203326964.49000001</v>
      </c>
      <c r="O34" s="22" t="s">
        <v>108</v>
      </c>
      <c r="P34" s="22">
        <v>74474329.989998639</v>
      </c>
      <c r="Q34" s="23">
        <f t="shared" si="4"/>
        <v>2294335462.6699991</v>
      </c>
    </row>
    <row r="35" spans="1:17" ht="30" customHeight="1" x14ac:dyDescent="0.25">
      <c r="A35" s="17" t="s">
        <v>87</v>
      </c>
      <c r="C35" s="3">
        <v>2.17</v>
      </c>
      <c r="D35" s="12" t="s">
        <v>50</v>
      </c>
      <c r="E35" s="24">
        <f t="shared" ref="E35:L35" si="13">+E6-E18</f>
        <v>797340234.76999998</v>
      </c>
      <c r="F35" s="24">
        <f t="shared" si="13"/>
        <v>927708524.50999963</v>
      </c>
      <c r="G35" s="24">
        <f t="shared" si="13"/>
        <v>1039117171.24</v>
      </c>
      <c r="H35" s="24">
        <f t="shared" si="13"/>
        <v>1080758316.8599999</v>
      </c>
      <c r="I35" s="24">
        <f t="shared" si="13"/>
        <v>1165617202.7200003</v>
      </c>
      <c r="J35" s="24">
        <f t="shared" si="13"/>
        <v>1151170573.9500003</v>
      </c>
      <c r="K35" s="24">
        <f t="shared" si="13"/>
        <v>1190977368.1799994</v>
      </c>
      <c r="L35" s="24">
        <f t="shared" si="13"/>
        <v>1402358857.96</v>
      </c>
      <c r="M35" s="24">
        <f t="shared" ref="M35:N35" si="14">+M6-M18</f>
        <v>1429429106.8000002</v>
      </c>
      <c r="N35" s="24">
        <f t="shared" si="14"/>
        <v>1482367987.6499996</v>
      </c>
      <c r="O35" s="22" t="s">
        <v>108</v>
      </c>
      <c r="P35" s="24">
        <f t="shared" ref="P35" si="15">+P6-P18</f>
        <v>1672895993.6800013</v>
      </c>
      <c r="Q35" s="23">
        <f t="shared" si="4"/>
        <v>13339741338.32</v>
      </c>
    </row>
    <row r="36" spans="1:17" ht="30.95" customHeight="1" x14ac:dyDescent="0.25">
      <c r="C36" s="10"/>
      <c r="D36" s="13" t="s">
        <v>51</v>
      </c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1"/>
      <c r="Q36" s="21"/>
    </row>
    <row r="37" spans="1:17" ht="30" customHeight="1" x14ac:dyDescent="0.25">
      <c r="C37" s="14">
        <v>3</v>
      </c>
      <c r="D37" s="15" t="s">
        <v>22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21">
        <f t="shared" ref="Q37:Q45" si="16">SUM(E37:P37)</f>
        <v>0</v>
      </c>
    </row>
    <row r="38" spans="1:17" ht="30" customHeight="1" x14ac:dyDescent="0.25">
      <c r="C38" s="3">
        <v>3.01</v>
      </c>
      <c r="D38" s="4" t="s">
        <v>52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 t="s">
        <v>108</v>
      </c>
      <c r="P38" s="22">
        <v>0</v>
      </c>
      <c r="Q38" s="23">
        <f t="shared" si="16"/>
        <v>0</v>
      </c>
    </row>
    <row r="39" spans="1:17" ht="30" customHeight="1" x14ac:dyDescent="0.25">
      <c r="C39" s="3">
        <f>C38+0.01</f>
        <v>3.0199999999999996</v>
      </c>
      <c r="D39" s="4" t="s">
        <v>53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 t="s">
        <v>108</v>
      </c>
      <c r="P39" s="22">
        <v>0</v>
      </c>
      <c r="Q39" s="23">
        <f t="shared" si="16"/>
        <v>0</v>
      </c>
    </row>
    <row r="40" spans="1:17" ht="30" customHeight="1" x14ac:dyDescent="0.25">
      <c r="C40" s="3">
        <f>C39+0.01</f>
        <v>3.0299999999999994</v>
      </c>
      <c r="D40" s="4" t="s">
        <v>54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 t="s">
        <v>108</v>
      </c>
      <c r="P40" s="22">
        <v>0</v>
      </c>
      <c r="Q40" s="23">
        <f t="shared" si="16"/>
        <v>0</v>
      </c>
    </row>
    <row r="41" spans="1:17" ht="30" customHeight="1" x14ac:dyDescent="0.25">
      <c r="C41" s="14">
        <v>4</v>
      </c>
      <c r="D41" s="15" t="s">
        <v>34</v>
      </c>
      <c r="E41" s="29">
        <f t="shared" ref="E41:J41" si="17">SUM(E42:E44)</f>
        <v>182667929.56000069</v>
      </c>
      <c r="F41" s="29">
        <f t="shared" si="17"/>
        <v>123263474.4500013</v>
      </c>
      <c r="G41" s="29">
        <f t="shared" si="17"/>
        <v>176555488.66000149</v>
      </c>
      <c r="H41" s="29">
        <f t="shared" si="17"/>
        <v>285932062.88</v>
      </c>
      <c r="I41" s="29">
        <f t="shared" si="17"/>
        <v>394158198</v>
      </c>
      <c r="J41" s="29">
        <f t="shared" si="17"/>
        <v>572620487.39999998</v>
      </c>
      <c r="K41" s="29">
        <f t="shared" ref="K41:L41" si="18">SUM(K42:K44)</f>
        <v>679261661.37</v>
      </c>
      <c r="L41" s="29">
        <f t="shared" si="18"/>
        <v>833268805.93999994</v>
      </c>
      <c r="M41" s="29">
        <f t="shared" ref="M41:N41" si="19">SUM(M42:M44)</f>
        <v>940225913.04999995</v>
      </c>
      <c r="N41" s="29">
        <f t="shared" si="19"/>
        <v>1304425934.46</v>
      </c>
      <c r="O41" s="29">
        <v>0</v>
      </c>
      <c r="P41" s="29">
        <f t="shared" ref="P41" si="20">SUM(P42:P44)</f>
        <v>1405712759.4299998</v>
      </c>
      <c r="Q41" s="21">
        <f t="shared" si="16"/>
        <v>6898092715.2000027</v>
      </c>
    </row>
    <row r="42" spans="1:17" ht="30" customHeight="1" x14ac:dyDescent="0.25">
      <c r="C42" s="3">
        <v>4.01</v>
      </c>
      <c r="D42" s="4" t="s">
        <v>52</v>
      </c>
      <c r="E42" s="22">
        <v>32020014.280000687</v>
      </c>
      <c r="F42" s="22">
        <v>66849637.640001297</v>
      </c>
      <c r="G42" s="22">
        <v>119109903.98000145</v>
      </c>
      <c r="H42" s="22">
        <v>203690966.72</v>
      </c>
      <c r="I42" s="22">
        <v>274051770.69999999</v>
      </c>
      <c r="J42" s="22">
        <v>415120013.27999997</v>
      </c>
      <c r="K42" s="22">
        <v>495920883.31999999</v>
      </c>
      <c r="L42" s="22">
        <v>651228384.52999997</v>
      </c>
      <c r="M42" s="22">
        <v>722062586.91999996</v>
      </c>
      <c r="N42" s="22">
        <v>836545788.37</v>
      </c>
      <c r="O42" s="22" t="s">
        <v>108</v>
      </c>
      <c r="P42" s="22">
        <v>1016376399.3499994</v>
      </c>
      <c r="Q42" s="23">
        <f t="shared" si="16"/>
        <v>4832976349.090003</v>
      </c>
    </row>
    <row r="43" spans="1:17" ht="30" customHeight="1" x14ac:dyDescent="0.25">
      <c r="C43" s="3">
        <v>4.0199999999999996</v>
      </c>
      <c r="D43" s="4" t="s">
        <v>53</v>
      </c>
      <c r="E43" s="22">
        <v>0</v>
      </c>
      <c r="F43" s="22">
        <v>0</v>
      </c>
      <c r="G43" s="22">
        <v>6906908.1400000481</v>
      </c>
      <c r="H43" s="22">
        <v>16031467.859999999</v>
      </c>
      <c r="I43" s="22">
        <v>42289948.530000001</v>
      </c>
      <c r="J43" s="22">
        <v>44233597.520000003</v>
      </c>
      <c r="K43" s="22">
        <v>60721507.539999999</v>
      </c>
      <c r="L43" s="22">
        <v>69320738.5</v>
      </c>
      <c r="M43" s="22">
        <v>93490349.420000002</v>
      </c>
      <c r="N43" s="22">
        <v>352709990.13</v>
      </c>
      <c r="O43" s="22" t="s">
        <v>108</v>
      </c>
      <c r="P43" s="22">
        <v>370126233.10999995</v>
      </c>
      <c r="Q43" s="23">
        <f t="shared" si="16"/>
        <v>1055830740.75</v>
      </c>
    </row>
    <row r="44" spans="1:17" ht="30" customHeight="1" x14ac:dyDescent="0.25">
      <c r="C44" s="3">
        <v>4.03</v>
      </c>
      <c r="D44" s="4" t="s">
        <v>55</v>
      </c>
      <c r="E44" s="22">
        <v>150647915.28</v>
      </c>
      <c r="F44" s="22">
        <v>56413836.81000001</v>
      </c>
      <c r="G44" s="22">
        <v>50538676.539999992</v>
      </c>
      <c r="H44" s="22">
        <v>66209628.299999997</v>
      </c>
      <c r="I44" s="22">
        <v>77816478.769999996</v>
      </c>
      <c r="J44" s="22">
        <v>113266876.59999999</v>
      </c>
      <c r="K44" s="22">
        <v>122619270.51000001</v>
      </c>
      <c r="L44" s="22">
        <v>112719682.91</v>
      </c>
      <c r="M44" s="22">
        <v>124672976.70999999</v>
      </c>
      <c r="N44" s="22">
        <v>115170155.95999999</v>
      </c>
      <c r="O44" s="22" t="s">
        <v>108</v>
      </c>
      <c r="P44" s="22">
        <v>19210126.970000543</v>
      </c>
      <c r="Q44" s="23">
        <f t="shared" si="16"/>
        <v>1009285625.3600005</v>
      </c>
    </row>
    <row r="45" spans="1:17" ht="30" customHeight="1" x14ac:dyDescent="0.25">
      <c r="C45" s="3">
        <v>4.04</v>
      </c>
      <c r="D45" s="12" t="s">
        <v>56</v>
      </c>
      <c r="E45" s="24">
        <f t="shared" ref="E45:L45" si="21">+E37-E41</f>
        <v>-182667929.56000069</v>
      </c>
      <c r="F45" s="24">
        <f t="shared" si="21"/>
        <v>-123263474.4500013</v>
      </c>
      <c r="G45" s="24">
        <f t="shared" si="21"/>
        <v>-176555488.66000149</v>
      </c>
      <c r="H45" s="24">
        <f t="shared" si="21"/>
        <v>-285932062.88</v>
      </c>
      <c r="I45" s="24">
        <f t="shared" si="21"/>
        <v>-394158198</v>
      </c>
      <c r="J45" s="24">
        <f t="shared" si="21"/>
        <v>-572620487.39999998</v>
      </c>
      <c r="K45" s="24">
        <f t="shared" si="21"/>
        <v>-679261661.37</v>
      </c>
      <c r="L45" s="24">
        <f t="shared" si="21"/>
        <v>-833268805.93999994</v>
      </c>
      <c r="M45" s="24">
        <f t="shared" ref="M45:N45" si="22">+M37-M41</f>
        <v>-940225913.04999995</v>
      </c>
      <c r="N45" s="24">
        <f t="shared" si="22"/>
        <v>-1304425934.46</v>
      </c>
      <c r="O45" s="22" t="s">
        <v>108</v>
      </c>
      <c r="P45" s="24">
        <f t="shared" ref="P45" si="23">+P37-P41</f>
        <v>-1405712759.4299998</v>
      </c>
      <c r="Q45" s="23">
        <f t="shared" si="16"/>
        <v>-6898092715.2000027</v>
      </c>
    </row>
    <row r="46" spans="1:17" ht="30.95" customHeight="1" x14ac:dyDescent="0.25">
      <c r="C46" s="10"/>
      <c r="D46" s="13" t="s">
        <v>89</v>
      </c>
      <c r="E46" s="29"/>
      <c r="F46" s="29"/>
      <c r="G46" s="29"/>
      <c r="H46" s="29"/>
      <c r="I46" s="29"/>
      <c r="J46" s="29"/>
      <c r="K46" s="29"/>
      <c r="L46" s="21"/>
      <c r="M46" s="21"/>
      <c r="N46" s="21"/>
      <c r="O46" s="21"/>
      <c r="P46" s="21"/>
      <c r="Q46" s="21"/>
    </row>
    <row r="47" spans="1:17" s="20" customFormat="1" ht="30.95" customHeight="1" x14ac:dyDescent="0.25">
      <c r="C47" s="14">
        <v>5</v>
      </c>
      <c r="D47" s="15" t="s">
        <v>22</v>
      </c>
      <c r="E47" s="29">
        <f t="shared" ref="E47:J47" si="24">SUM(E48:E51)</f>
        <v>0</v>
      </c>
      <c r="F47" s="29">
        <f t="shared" si="24"/>
        <v>0</v>
      </c>
      <c r="G47" s="29">
        <f t="shared" si="24"/>
        <v>0</v>
      </c>
      <c r="H47" s="29">
        <f t="shared" si="24"/>
        <v>0</v>
      </c>
      <c r="I47" s="29">
        <f t="shared" si="24"/>
        <v>35600000</v>
      </c>
      <c r="J47" s="29">
        <f t="shared" si="24"/>
        <v>35600000</v>
      </c>
      <c r="K47" s="29">
        <f t="shared" ref="K47:L47" si="25">SUM(K48:K51)</f>
        <v>35600000</v>
      </c>
      <c r="L47" s="29">
        <f t="shared" si="25"/>
        <v>35600000</v>
      </c>
      <c r="M47" s="29">
        <f t="shared" ref="M47:N47" si="26">SUM(M48:M51)</f>
        <v>35600000</v>
      </c>
      <c r="N47" s="29">
        <f t="shared" si="26"/>
        <v>35600000</v>
      </c>
      <c r="O47" s="29">
        <v>0</v>
      </c>
      <c r="P47" s="29">
        <f t="shared" ref="P47" si="27">SUM(P48:P51)</f>
        <v>35600000</v>
      </c>
      <c r="Q47" s="21">
        <f t="shared" ref="Q47:Q60" si="28">SUM(E47:P47)</f>
        <v>249200000</v>
      </c>
    </row>
    <row r="48" spans="1:17" s="20" customFormat="1" ht="30.95" customHeight="1" x14ac:dyDescent="0.25">
      <c r="C48" s="3">
        <v>5.01</v>
      </c>
      <c r="D48" s="4" t="s">
        <v>90</v>
      </c>
      <c r="E48" s="46">
        <v>0</v>
      </c>
      <c r="F48" s="46">
        <v>0</v>
      </c>
      <c r="G48" s="46">
        <v>0</v>
      </c>
      <c r="H48" s="46">
        <v>0</v>
      </c>
      <c r="I48" s="22">
        <v>35600000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 t="s">
        <v>108</v>
      </c>
      <c r="P48" s="22">
        <v>0</v>
      </c>
      <c r="Q48" s="23">
        <f t="shared" si="28"/>
        <v>35600000</v>
      </c>
    </row>
    <row r="49" spans="3:17" s="20" customFormat="1" ht="30.95" customHeight="1" x14ac:dyDescent="0.25">
      <c r="C49" s="3">
        <f>C48+0.01</f>
        <v>5.0199999999999996</v>
      </c>
      <c r="D49" s="4" t="s">
        <v>91</v>
      </c>
      <c r="E49" s="47">
        <v>0</v>
      </c>
      <c r="F49" s="47">
        <v>0</v>
      </c>
      <c r="G49" s="46">
        <v>0</v>
      </c>
      <c r="H49" s="46">
        <v>0</v>
      </c>
      <c r="I49" s="22">
        <v>0</v>
      </c>
      <c r="J49" s="22">
        <v>35600000</v>
      </c>
      <c r="K49" s="22">
        <v>35600000</v>
      </c>
      <c r="L49" s="22">
        <v>35600000</v>
      </c>
      <c r="M49" s="22">
        <v>35600000</v>
      </c>
      <c r="N49" s="22">
        <v>35600000</v>
      </c>
      <c r="O49" s="22" t="s">
        <v>108</v>
      </c>
      <c r="P49" s="22">
        <v>35600000</v>
      </c>
      <c r="Q49" s="23">
        <f t="shared" si="28"/>
        <v>213600000</v>
      </c>
    </row>
    <row r="50" spans="3:17" s="20" customFormat="1" ht="30.95" customHeight="1" x14ac:dyDescent="0.25">
      <c r="C50" s="3">
        <f>C49+0.01</f>
        <v>5.0299999999999994</v>
      </c>
      <c r="D50" s="4" t="s">
        <v>92</v>
      </c>
      <c r="E50" s="46">
        <v>0</v>
      </c>
      <c r="F50" s="46">
        <v>0</v>
      </c>
      <c r="G50" s="46">
        <v>0</v>
      </c>
      <c r="H50" s="46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 t="s">
        <v>108</v>
      </c>
      <c r="P50" s="22">
        <v>0</v>
      </c>
      <c r="Q50" s="23">
        <f t="shared" si="28"/>
        <v>0</v>
      </c>
    </row>
    <row r="51" spans="3:17" s="20" customFormat="1" ht="30.95" customHeight="1" x14ac:dyDescent="0.25">
      <c r="C51" s="3">
        <f>C50+0.01</f>
        <v>5.0399999999999991</v>
      </c>
      <c r="D51" s="4" t="s">
        <v>93</v>
      </c>
      <c r="E51" s="46">
        <v>0</v>
      </c>
      <c r="F51" s="46">
        <v>0</v>
      </c>
      <c r="G51" s="46">
        <v>0</v>
      </c>
      <c r="H51" s="46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 t="s">
        <v>108</v>
      </c>
      <c r="P51" s="22">
        <v>0</v>
      </c>
      <c r="Q51" s="23">
        <f t="shared" si="28"/>
        <v>0</v>
      </c>
    </row>
    <row r="52" spans="3:17" s="20" customFormat="1" ht="30.95" customHeight="1" x14ac:dyDescent="0.25">
      <c r="C52" s="14">
        <v>6</v>
      </c>
      <c r="D52" s="15" t="s">
        <v>34</v>
      </c>
      <c r="E52" s="43">
        <f t="shared" ref="E52:J52" si="29">SUM(E53:E56)</f>
        <v>15815946.41</v>
      </c>
      <c r="F52" s="43">
        <f t="shared" si="29"/>
        <v>33700618.939999998</v>
      </c>
      <c r="G52" s="43">
        <f t="shared" si="29"/>
        <v>49228806.489999995</v>
      </c>
      <c r="H52" s="43">
        <f t="shared" si="29"/>
        <v>65461067.229999997</v>
      </c>
      <c r="I52" s="43">
        <f t="shared" si="29"/>
        <v>81685227.370000005</v>
      </c>
      <c r="J52" s="43">
        <f t="shared" si="29"/>
        <v>99893990.5</v>
      </c>
      <c r="K52" s="43">
        <f t="shared" ref="K52:L52" si="30">SUM(K53:K56)</f>
        <v>116943753.92</v>
      </c>
      <c r="L52" s="43">
        <f t="shared" si="30"/>
        <v>135446394.90000001</v>
      </c>
      <c r="M52" s="43">
        <f t="shared" ref="M52:N52" si="31">SUM(M53:M56)</f>
        <v>201743779.74000001</v>
      </c>
      <c r="N52" s="43">
        <f t="shared" si="31"/>
        <v>218309589.25999999</v>
      </c>
      <c r="O52" s="29">
        <v>0</v>
      </c>
      <c r="P52" s="52">
        <f t="shared" ref="P52" si="32">SUM(P53:P56)</f>
        <v>252803375.94999999</v>
      </c>
      <c r="Q52" s="38">
        <f t="shared" si="28"/>
        <v>1271032550.71</v>
      </c>
    </row>
    <row r="53" spans="3:17" s="20" customFormat="1" ht="30.95" customHeight="1" x14ac:dyDescent="0.25">
      <c r="C53" s="3">
        <v>6.01</v>
      </c>
      <c r="D53" s="4" t="s">
        <v>90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 t="s">
        <v>108</v>
      </c>
      <c r="P53" s="22"/>
      <c r="Q53" s="23">
        <f t="shared" si="28"/>
        <v>0</v>
      </c>
    </row>
    <row r="54" spans="3:17" s="20" customFormat="1" ht="30.95" customHeight="1" x14ac:dyDescent="0.25">
      <c r="C54" s="3">
        <f>C53+0.01</f>
        <v>6.02</v>
      </c>
      <c r="D54" s="4" t="s">
        <v>91</v>
      </c>
      <c r="E54" s="22">
        <v>1474607.01</v>
      </c>
      <c r="F54" s="22">
        <v>2968383.91</v>
      </c>
      <c r="G54" s="22">
        <v>4481579.9099999927</v>
      </c>
      <c r="H54" s="22">
        <v>6014447.4699999997</v>
      </c>
      <c r="I54" s="22">
        <v>7567242.3099999996</v>
      </c>
      <c r="J54" s="22">
        <v>9167738.4299999997</v>
      </c>
      <c r="K54" s="22">
        <v>10789041.01</v>
      </c>
      <c r="L54" s="22">
        <v>12431420.52</v>
      </c>
      <c r="M54" s="22">
        <v>63908183.579999998</v>
      </c>
      <c r="N54" s="22">
        <v>65552872.82</v>
      </c>
      <c r="O54" s="22" t="s">
        <v>108</v>
      </c>
      <c r="P54" s="22">
        <v>68906672.150000006</v>
      </c>
      <c r="Q54" s="23">
        <f t="shared" si="28"/>
        <v>253262189.12</v>
      </c>
    </row>
    <row r="55" spans="3:17" s="20" customFormat="1" ht="30.95" customHeight="1" x14ac:dyDescent="0.25">
      <c r="C55" s="3">
        <f>C54+0.01</f>
        <v>6.0299999999999994</v>
      </c>
      <c r="D55" s="4" t="s">
        <v>92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7">
        <v>0</v>
      </c>
      <c r="N55" s="22">
        <v>0</v>
      </c>
      <c r="O55" s="22" t="s">
        <v>108</v>
      </c>
      <c r="P55" s="22"/>
      <c r="Q55" s="23">
        <f t="shared" si="28"/>
        <v>0</v>
      </c>
    </row>
    <row r="56" spans="3:17" ht="30" customHeight="1" x14ac:dyDescent="0.25">
      <c r="C56" s="3">
        <f>C55+0.01</f>
        <v>6.0399999999999991</v>
      </c>
      <c r="D56" s="4" t="s">
        <v>93</v>
      </c>
      <c r="E56" s="22">
        <v>14341339.4</v>
      </c>
      <c r="F56" s="22">
        <v>30732235.030000001</v>
      </c>
      <c r="G56" s="22">
        <v>44747226.579999998</v>
      </c>
      <c r="H56" s="22">
        <v>59446619.759999998</v>
      </c>
      <c r="I56" s="22">
        <v>74117985.060000002</v>
      </c>
      <c r="J56" s="22">
        <v>90726252.069999993</v>
      </c>
      <c r="K56" s="22">
        <v>106154712.91</v>
      </c>
      <c r="L56" s="22">
        <v>123014974.38</v>
      </c>
      <c r="M56" s="22">
        <v>137835596.16</v>
      </c>
      <c r="N56" s="22">
        <v>152756716.44</v>
      </c>
      <c r="O56" s="22" t="s">
        <v>108</v>
      </c>
      <c r="P56" s="22">
        <v>183896703.79999998</v>
      </c>
      <c r="Q56" s="23">
        <f t="shared" si="28"/>
        <v>1017770361.5899999</v>
      </c>
    </row>
    <row r="57" spans="3:17" ht="30" customHeight="1" x14ac:dyDescent="0.25">
      <c r="C57" s="3">
        <v>4.04</v>
      </c>
      <c r="D57" s="12" t="s">
        <v>94</v>
      </c>
      <c r="E57" s="24">
        <f t="shared" ref="E57:J57" si="33">+E47-E52</f>
        <v>-15815946.41</v>
      </c>
      <c r="F57" s="24">
        <f t="shared" si="33"/>
        <v>-33700618.939999998</v>
      </c>
      <c r="G57" s="24">
        <f t="shared" si="33"/>
        <v>-49228806.489999995</v>
      </c>
      <c r="H57" s="24">
        <f t="shared" si="33"/>
        <v>-65461067.229999997</v>
      </c>
      <c r="I57" s="24">
        <f t="shared" si="33"/>
        <v>-46085227.370000005</v>
      </c>
      <c r="J57" s="24">
        <f t="shared" si="33"/>
        <v>-64293990.5</v>
      </c>
      <c r="K57" s="24">
        <f t="shared" ref="K57:L57" si="34">+K47-K52</f>
        <v>-81343753.920000002</v>
      </c>
      <c r="L57" s="24">
        <f t="shared" si="34"/>
        <v>-99846394.900000006</v>
      </c>
      <c r="M57" s="24">
        <f t="shared" ref="M57:N57" si="35">+M47-M52</f>
        <v>-166143779.74000001</v>
      </c>
      <c r="N57" s="24">
        <f t="shared" si="35"/>
        <v>-182709589.25999999</v>
      </c>
      <c r="O57" s="24" t="s">
        <v>108</v>
      </c>
      <c r="P57" s="24">
        <f>P47-P52</f>
        <v>-217203375.94999999</v>
      </c>
      <c r="Q57" s="24">
        <f t="shared" ref="Q57" si="36">+Q47-Q52</f>
        <v>-1021832550.71</v>
      </c>
    </row>
    <row r="58" spans="3:17" ht="30" customHeight="1" x14ac:dyDescent="0.25">
      <c r="C58" s="14">
        <v>7</v>
      </c>
      <c r="D58" s="15" t="s">
        <v>57</v>
      </c>
      <c r="E58" s="29">
        <f t="shared" ref="E58:L58" si="37">+E35+E45+E57</f>
        <v>598856358.79999936</v>
      </c>
      <c r="F58" s="29">
        <f t="shared" si="37"/>
        <v>770744431.11999822</v>
      </c>
      <c r="G58" s="29">
        <f t="shared" si="37"/>
        <v>813332876.08999848</v>
      </c>
      <c r="H58" s="29">
        <f t="shared" si="37"/>
        <v>729365186.74999988</v>
      </c>
      <c r="I58" s="29">
        <f t="shared" si="37"/>
        <v>725373777.35000026</v>
      </c>
      <c r="J58" s="29">
        <f t="shared" si="37"/>
        <v>514256096.05000031</v>
      </c>
      <c r="K58" s="29">
        <f t="shared" si="37"/>
        <v>430371952.88999933</v>
      </c>
      <c r="L58" s="29">
        <f t="shared" si="37"/>
        <v>469243657.12000012</v>
      </c>
      <c r="M58" s="29">
        <f t="shared" ref="M58:N58" si="38">+M35+M45+M57</f>
        <v>323059414.01000023</v>
      </c>
      <c r="N58" s="29">
        <f t="shared" si="38"/>
        <v>-4767536.0700004101</v>
      </c>
      <c r="O58" s="29" t="s">
        <v>108</v>
      </c>
      <c r="P58" s="29">
        <v>49979858.300001442</v>
      </c>
      <c r="Q58" s="29">
        <f t="shared" ref="Q58" si="39">+Q35+Q45+Q57</f>
        <v>5419816072.409997</v>
      </c>
    </row>
    <row r="59" spans="3:17" ht="30" customHeight="1" x14ac:dyDescent="0.25">
      <c r="C59" s="14">
        <v>8</v>
      </c>
      <c r="D59" s="15" t="s">
        <v>58</v>
      </c>
      <c r="E59" s="29">
        <v>1074919322.6199999</v>
      </c>
      <c r="F59" s="29">
        <v>1074919322.6199999</v>
      </c>
      <c r="G59" s="29">
        <v>1074919322.6199999</v>
      </c>
      <c r="H59" s="29">
        <v>1074919322.6199999</v>
      </c>
      <c r="I59" s="29">
        <v>1074919322.6199999</v>
      </c>
      <c r="J59" s="29">
        <v>1074919322.6199999</v>
      </c>
      <c r="K59" s="29">
        <v>1074919322.6199999</v>
      </c>
      <c r="L59" s="26">
        <v>1074919322.6300001</v>
      </c>
      <c r="M59" s="29">
        <v>1074919322.6199999</v>
      </c>
      <c r="N59" s="26">
        <v>1074919322.6199999</v>
      </c>
      <c r="O59" s="26" t="s">
        <v>108</v>
      </c>
      <c r="P59" s="29">
        <v>1074919322.6199999</v>
      </c>
      <c r="Q59" s="25">
        <f t="shared" si="28"/>
        <v>11824112548.829998</v>
      </c>
    </row>
    <row r="60" spans="3:17" ht="30" customHeight="1" x14ac:dyDescent="0.25">
      <c r="C60" s="14">
        <v>9</v>
      </c>
      <c r="D60" s="15" t="s">
        <v>59</v>
      </c>
      <c r="E60" s="29">
        <v>1673775681.4200001</v>
      </c>
      <c r="F60" s="29">
        <v>1845663753.74</v>
      </c>
      <c r="G60" s="29">
        <v>1888252198.71</v>
      </c>
      <c r="H60" s="29">
        <v>1804284509.5699999</v>
      </c>
      <c r="I60" s="29">
        <v>1800293099.9400001</v>
      </c>
      <c r="J60" s="29">
        <v>1589175418.6700001</v>
      </c>
      <c r="K60" s="29">
        <v>1505291275.51</v>
      </c>
      <c r="L60" s="26">
        <v>1544162979.74</v>
      </c>
      <c r="M60" s="29">
        <v>1397978736.6400001</v>
      </c>
      <c r="N60" s="26">
        <v>1070151786.55</v>
      </c>
      <c r="O60" s="26" t="s">
        <v>108</v>
      </c>
      <c r="P60" s="29">
        <v>1124899180.9200058</v>
      </c>
      <c r="Q60" s="25">
        <f t="shared" si="28"/>
        <v>17243928621.410004</v>
      </c>
    </row>
  </sheetData>
  <mergeCells count="3">
    <mergeCell ref="C1:Q1"/>
    <mergeCell ref="C2:Q2"/>
    <mergeCell ref="C3:Q3"/>
  </mergeCells>
  <pageMargins left="0.7" right="0.7" top="0.75" bottom="0.75" header="0.3" footer="0.3"/>
  <pageSetup paperSize="5" scale="50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zoomScale="70" zoomScaleNormal="70" zoomScaleSheetLayoutView="70" workbookViewId="0">
      <selection activeCell="B7" sqref="B7"/>
    </sheetView>
  </sheetViews>
  <sheetFormatPr baseColWidth="10" defaultRowHeight="15.75" x14ac:dyDescent="0.25"/>
  <cols>
    <col min="1" max="1" width="8.42578125" style="1" customWidth="1"/>
    <col min="2" max="2" width="49.28515625" style="1" customWidth="1"/>
    <col min="3" max="3" width="18.28515625" style="1" customWidth="1"/>
    <col min="4" max="9" width="16.5703125" style="1" customWidth="1"/>
    <col min="10" max="10" width="16.42578125" style="1" customWidth="1"/>
    <col min="11" max="11" width="19.85546875" style="1" customWidth="1"/>
    <col min="12" max="12" width="17.140625" style="1" customWidth="1"/>
    <col min="13" max="13" width="19.5703125" style="1" customWidth="1"/>
    <col min="14" max="14" width="18.7109375" style="1" customWidth="1"/>
    <col min="15" max="15" width="22.5703125" style="1" customWidth="1"/>
    <col min="16" max="16384" width="11.42578125" style="1"/>
  </cols>
  <sheetData>
    <row r="1" spans="1:17" ht="32.25" customHeight="1" x14ac:dyDescent="0.25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7" ht="32.25" customHeight="1" x14ac:dyDescent="0.25">
      <c r="A2" s="53" t="s">
        <v>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7" ht="39.75" customHeight="1" x14ac:dyDescent="0.25">
      <c r="A3" s="54" t="s">
        <v>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1:17" ht="40.5" customHeight="1" x14ac:dyDescent="0.25">
      <c r="A4" s="8" t="s">
        <v>0</v>
      </c>
      <c r="B4" s="9" t="s">
        <v>2</v>
      </c>
      <c r="C4" s="16" t="s">
        <v>95</v>
      </c>
      <c r="D4" s="16" t="s">
        <v>96</v>
      </c>
      <c r="E4" s="16" t="s">
        <v>97</v>
      </c>
      <c r="F4" s="16" t="s">
        <v>98</v>
      </c>
      <c r="G4" s="16" t="s">
        <v>99</v>
      </c>
      <c r="H4" s="16" t="s">
        <v>100</v>
      </c>
      <c r="I4" s="16" t="s">
        <v>101</v>
      </c>
      <c r="J4" s="16" t="s">
        <v>102</v>
      </c>
      <c r="K4" s="16" t="s">
        <v>103</v>
      </c>
      <c r="L4" s="16" t="s">
        <v>104</v>
      </c>
      <c r="M4" s="16" t="s">
        <v>105</v>
      </c>
      <c r="N4" s="16" t="s">
        <v>106</v>
      </c>
      <c r="O4" s="7" t="s">
        <v>107</v>
      </c>
      <c r="Q4" s="2"/>
    </row>
    <row r="5" spans="1:17" ht="30.95" customHeight="1" x14ac:dyDescent="0.25">
      <c r="A5" s="10">
        <v>1</v>
      </c>
      <c r="B5" s="8" t="s">
        <v>20</v>
      </c>
      <c r="C5" s="8"/>
      <c r="D5" s="8"/>
      <c r="E5" s="8"/>
      <c r="F5" s="8"/>
      <c r="G5" s="11"/>
      <c r="H5" s="11"/>
      <c r="I5" s="11"/>
      <c r="J5" s="11"/>
      <c r="K5" s="11"/>
      <c r="L5" s="11"/>
      <c r="M5" s="11"/>
      <c r="N5" s="11"/>
      <c r="O5" s="11"/>
    </row>
    <row r="6" spans="1:17" ht="36.75" customHeight="1" x14ac:dyDescent="0.25">
      <c r="A6" s="3">
        <f>+A5+0.01</f>
        <v>1.01</v>
      </c>
      <c r="B6" s="4" t="s">
        <v>4</v>
      </c>
      <c r="C6" s="34">
        <v>3915</v>
      </c>
      <c r="D6" s="34">
        <v>8</v>
      </c>
      <c r="E6" s="34">
        <v>30</v>
      </c>
      <c r="F6" s="34">
        <v>17</v>
      </c>
      <c r="G6" s="35">
        <v>2</v>
      </c>
      <c r="H6" s="35">
        <v>7</v>
      </c>
      <c r="I6" s="35">
        <v>0</v>
      </c>
      <c r="J6" s="39">
        <v>6</v>
      </c>
      <c r="K6" s="35">
        <v>7</v>
      </c>
      <c r="L6" s="35">
        <v>8</v>
      </c>
      <c r="M6" s="35">
        <v>0</v>
      </c>
      <c r="N6" s="35">
        <v>3</v>
      </c>
      <c r="O6" s="41">
        <f>SUM(C6:N6)</f>
        <v>4003</v>
      </c>
    </row>
    <row r="7" spans="1:17" ht="36.75" customHeight="1" x14ac:dyDescent="0.25">
      <c r="A7" s="3">
        <f>+A6+0.01</f>
        <v>1.02</v>
      </c>
      <c r="B7" s="4" t="s">
        <v>5</v>
      </c>
      <c r="C7" s="34">
        <v>62090</v>
      </c>
      <c r="D7" s="34">
        <v>2009</v>
      </c>
      <c r="E7" s="34">
        <v>197</v>
      </c>
      <c r="F7" s="34">
        <v>1896</v>
      </c>
      <c r="G7" s="35">
        <v>325</v>
      </c>
      <c r="H7" s="35">
        <v>539</v>
      </c>
      <c r="I7" s="35">
        <v>1106</v>
      </c>
      <c r="J7" s="39">
        <v>2451</v>
      </c>
      <c r="K7" s="35">
        <v>786</v>
      </c>
      <c r="L7" s="35">
        <v>2208</v>
      </c>
      <c r="M7" s="35">
        <v>122</v>
      </c>
      <c r="N7" s="35">
        <v>764</v>
      </c>
      <c r="O7" s="41">
        <f t="shared" ref="O7:O19" si="0">SUM(C7:N7)</f>
        <v>74493</v>
      </c>
    </row>
    <row r="8" spans="1:17" ht="36.75" customHeight="1" x14ac:dyDescent="0.25">
      <c r="A8" s="3">
        <f>+A7+0.01</f>
        <v>1.03</v>
      </c>
      <c r="B8" s="4" t="s">
        <v>16</v>
      </c>
      <c r="C8" s="34">
        <v>8</v>
      </c>
      <c r="D8" s="34">
        <v>17</v>
      </c>
      <c r="E8" s="34">
        <v>24</v>
      </c>
      <c r="F8" s="34">
        <v>26</v>
      </c>
      <c r="G8" s="35">
        <v>22</v>
      </c>
      <c r="H8" s="35">
        <v>38</v>
      </c>
      <c r="I8" s="35">
        <v>23</v>
      </c>
      <c r="J8" s="39">
        <v>10</v>
      </c>
      <c r="K8" s="35">
        <v>16</v>
      </c>
      <c r="L8" s="35">
        <v>32</v>
      </c>
      <c r="M8" s="35">
        <v>25</v>
      </c>
      <c r="N8" s="35">
        <v>18</v>
      </c>
      <c r="O8" s="41">
        <f t="shared" si="0"/>
        <v>259</v>
      </c>
    </row>
    <row r="9" spans="1:17" ht="36.75" customHeight="1" x14ac:dyDescent="0.25">
      <c r="A9" s="3">
        <f>+A8+0.01</f>
        <v>1.04</v>
      </c>
      <c r="B9" s="4" t="s">
        <v>17</v>
      </c>
      <c r="C9" s="34">
        <v>2394</v>
      </c>
      <c r="D9" s="34">
        <v>1</v>
      </c>
      <c r="E9" s="34">
        <v>-9</v>
      </c>
      <c r="F9" s="34">
        <v>166</v>
      </c>
      <c r="G9" s="35">
        <v>11</v>
      </c>
      <c r="H9" s="35">
        <v>32</v>
      </c>
      <c r="I9" s="35">
        <v>-84</v>
      </c>
      <c r="J9" s="39">
        <v>-60</v>
      </c>
      <c r="K9" s="35">
        <v>103</v>
      </c>
      <c r="L9" s="35">
        <v>-5</v>
      </c>
      <c r="M9" s="35">
        <v>0</v>
      </c>
      <c r="N9" s="35">
        <v>0</v>
      </c>
      <c r="O9" s="41">
        <f t="shared" si="0"/>
        <v>2549</v>
      </c>
      <c r="P9" s="55"/>
      <c r="Q9" s="56"/>
    </row>
    <row r="10" spans="1:17" ht="30.95" customHeight="1" x14ac:dyDescent="0.25">
      <c r="A10" s="10">
        <v>2</v>
      </c>
      <c r="B10" s="9" t="s">
        <v>6</v>
      </c>
      <c r="C10" s="9"/>
      <c r="D10" s="9"/>
      <c r="E10" s="9"/>
      <c r="F10" s="9"/>
      <c r="G10" s="6"/>
      <c r="H10" s="6"/>
      <c r="I10" s="6"/>
      <c r="J10" s="6"/>
      <c r="K10" s="6"/>
      <c r="L10" s="6"/>
      <c r="M10" s="6"/>
      <c r="N10" s="6"/>
      <c r="O10" s="42"/>
    </row>
    <row r="11" spans="1:17" ht="30.95" customHeight="1" x14ac:dyDescent="0.25">
      <c r="A11" s="3">
        <f>+A10+0.01</f>
        <v>2.0099999999999998</v>
      </c>
      <c r="B11" s="4" t="s">
        <v>18</v>
      </c>
      <c r="C11" s="36">
        <v>732218091.33000004</v>
      </c>
      <c r="D11" s="33">
        <v>122409325.34</v>
      </c>
      <c r="E11" s="36">
        <v>49138648.079999998</v>
      </c>
      <c r="F11" s="37">
        <v>26569014.379999999</v>
      </c>
      <c r="G11" s="32">
        <v>37472631.560000002</v>
      </c>
      <c r="H11" s="37">
        <v>20838291</v>
      </c>
      <c r="I11" s="37">
        <v>28384328.289999999</v>
      </c>
      <c r="J11" s="32">
        <v>21390271.559999999</v>
      </c>
      <c r="K11" s="51">
        <v>37380652.079999998</v>
      </c>
      <c r="L11" s="32">
        <v>31591017.050000001</v>
      </c>
      <c r="M11" s="32">
        <v>33746017.280000001</v>
      </c>
      <c r="N11" s="32">
        <v>69965924.709999993</v>
      </c>
      <c r="O11" s="41">
        <f t="shared" si="0"/>
        <v>1211104212.6599998</v>
      </c>
    </row>
    <row r="12" spans="1:17" ht="30.95" customHeight="1" x14ac:dyDescent="0.25">
      <c r="A12" s="3">
        <f>+A11+0.01</f>
        <v>2.0199999999999996</v>
      </c>
      <c r="B12" s="4" t="s">
        <v>19</v>
      </c>
      <c r="C12" s="36">
        <v>61754607.219999999</v>
      </c>
      <c r="D12" s="36">
        <v>52942781.460000001</v>
      </c>
      <c r="E12" s="36">
        <v>63748488.200000003</v>
      </c>
      <c r="F12" s="37">
        <v>62164387.270000003</v>
      </c>
      <c r="G12" s="32">
        <v>72327884.400000006</v>
      </c>
      <c r="H12" s="37">
        <v>61774628.659999996</v>
      </c>
      <c r="I12" s="37">
        <v>77825316.390000001</v>
      </c>
      <c r="J12" s="32">
        <v>68313394.409999996</v>
      </c>
      <c r="K12" s="51">
        <v>68102027.659999996</v>
      </c>
      <c r="L12" s="32">
        <v>62627228.119999997</v>
      </c>
      <c r="M12" s="32">
        <v>65937092.630000003</v>
      </c>
      <c r="N12" s="32">
        <v>72287820.930000007</v>
      </c>
      <c r="O12" s="41">
        <f>SUM(C12:N12)</f>
        <v>789805657.3499999</v>
      </c>
    </row>
    <row r="13" spans="1:17" ht="30.95" customHeight="1" x14ac:dyDescent="0.25">
      <c r="A13" s="3">
        <f>+A12+0.01</f>
        <v>2.0299999999999994</v>
      </c>
      <c r="B13" s="4" t="s">
        <v>8</v>
      </c>
      <c r="C13" s="44">
        <v>0</v>
      </c>
      <c r="D13" s="36">
        <v>0</v>
      </c>
      <c r="E13" s="36" t="s">
        <v>109</v>
      </c>
      <c r="F13" s="37" t="s">
        <v>110</v>
      </c>
      <c r="G13" s="32">
        <v>0</v>
      </c>
      <c r="H13" s="37">
        <v>0</v>
      </c>
      <c r="I13" s="37" t="s">
        <v>111</v>
      </c>
      <c r="J13" s="37" t="s">
        <v>111</v>
      </c>
      <c r="K13" s="37" t="s">
        <v>111</v>
      </c>
      <c r="L13" s="37" t="s">
        <v>111</v>
      </c>
      <c r="M13" s="37" t="s">
        <v>111</v>
      </c>
      <c r="N13" s="32"/>
      <c r="O13" s="41">
        <f t="shared" si="0"/>
        <v>0</v>
      </c>
    </row>
    <row r="14" spans="1:17" ht="30.95" customHeight="1" x14ac:dyDescent="0.25">
      <c r="A14" s="3">
        <f>+A13+0.01</f>
        <v>2.0399999999999991</v>
      </c>
      <c r="B14" s="4" t="s">
        <v>7</v>
      </c>
      <c r="C14" s="44">
        <v>43232396.329999998</v>
      </c>
      <c r="D14" s="36">
        <v>27142877</v>
      </c>
      <c r="E14" s="36">
        <v>30985823.43</v>
      </c>
      <c r="F14" s="37">
        <v>16462447.619999999</v>
      </c>
      <c r="G14" s="32">
        <v>17054814.18</v>
      </c>
      <c r="H14" s="37">
        <v>11777642.01</v>
      </c>
      <c r="I14" s="37">
        <v>16602922.51</v>
      </c>
      <c r="J14" s="32">
        <v>11683423.9</v>
      </c>
      <c r="K14" s="51">
        <v>31464645.699999999</v>
      </c>
      <c r="L14" s="32">
        <v>22762695</v>
      </c>
      <c r="M14" s="32">
        <v>27379510.16</v>
      </c>
      <c r="N14" s="32">
        <v>58883351.759999998</v>
      </c>
      <c r="O14" s="41">
        <f t="shared" si="0"/>
        <v>315432549.59999996</v>
      </c>
    </row>
    <row r="15" spans="1:17" ht="30.95" customHeight="1" x14ac:dyDescent="0.25">
      <c r="A15" s="3">
        <f>+A14+0.01</f>
        <v>2.0499999999999989</v>
      </c>
      <c r="B15" s="4" t="s">
        <v>9</v>
      </c>
      <c r="C15" s="44">
        <v>0</v>
      </c>
      <c r="D15" s="36">
        <v>0</v>
      </c>
      <c r="E15" s="36" t="s">
        <v>109</v>
      </c>
      <c r="F15" s="36">
        <v>0</v>
      </c>
      <c r="G15" s="32">
        <v>0</v>
      </c>
      <c r="H15" s="32">
        <v>0</v>
      </c>
      <c r="I15" s="36" t="s">
        <v>111</v>
      </c>
      <c r="J15" s="36" t="s">
        <v>111</v>
      </c>
      <c r="K15" s="36" t="s">
        <v>111</v>
      </c>
      <c r="L15" s="36" t="s">
        <v>111</v>
      </c>
      <c r="M15" s="36" t="s">
        <v>111</v>
      </c>
      <c r="N15" s="32"/>
      <c r="O15" s="41">
        <f t="shared" si="0"/>
        <v>0</v>
      </c>
    </row>
    <row r="16" spans="1:17" ht="30.95" customHeight="1" x14ac:dyDescent="0.25">
      <c r="A16" s="10">
        <v>3</v>
      </c>
      <c r="B16" s="9" t="s">
        <v>10</v>
      </c>
      <c r="C16" s="45"/>
      <c r="D16" s="9"/>
      <c r="E16" s="9"/>
      <c r="F16" s="9"/>
      <c r="G16" s="6"/>
      <c r="H16" s="6"/>
      <c r="I16" s="6"/>
      <c r="J16" s="6"/>
      <c r="K16" s="50"/>
      <c r="L16" s="50"/>
      <c r="M16" s="40"/>
      <c r="N16" s="40"/>
      <c r="O16" s="42"/>
    </row>
    <row r="17" spans="1:15" ht="30.95" customHeight="1" x14ac:dyDescent="0.25">
      <c r="A17" s="3">
        <f>+A16+0.01</f>
        <v>3.01</v>
      </c>
      <c r="B17" s="4" t="s">
        <v>11</v>
      </c>
      <c r="C17" s="44">
        <v>0</v>
      </c>
      <c r="D17" s="44">
        <v>0</v>
      </c>
      <c r="E17" s="44">
        <v>0</v>
      </c>
      <c r="F17" s="32">
        <v>0</v>
      </c>
      <c r="G17" s="44">
        <v>0</v>
      </c>
      <c r="H17" s="32">
        <v>0</v>
      </c>
      <c r="I17" s="32">
        <v>0</v>
      </c>
      <c r="J17" s="32">
        <v>11099960</v>
      </c>
      <c r="K17" s="51">
        <v>71738722.849999994</v>
      </c>
      <c r="L17" s="32">
        <v>2865943.38</v>
      </c>
      <c r="M17" s="32">
        <v>0</v>
      </c>
      <c r="N17" s="32"/>
      <c r="O17" s="41">
        <f t="shared" si="0"/>
        <v>85704626.229999989</v>
      </c>
    </row>
    <row r="18" spans="1:15" ht="30.95" customHeight="1" x14ac:dyDescent="0.25">
      <c r="A18" s="3">
        <f>+A17+0.01</f>
        <v>3.0199999999999996</v>
      </c>
      <c r="B18" s="4" t="s">
        <v>12</v>
      </c>
      <c r="C18" s="44">
        <v>0</v>
      </c>
      <c r="D18" s="44">
        <v>0</v>
      </c>
      <c r="E18" s="44">
        <v>0</v>
      </c>
      <c r="F18" s="36">
        <v>0</v>
      </c>
      <c r="G18" s="44">
        <v>0</v>
      </c>
      <c r="H18" s="37">
        <v>0</v>
      </c>
      <c r="I18" s="37">
        <v>0</v>
      </c>
      <c r="J18" s="37">
        <v>0</v>
      </c>
      <c r="K18" s="32">
        <v>0</v>
      </c>
      <c r="L18" s="32">
        <v>0</v>
      </c>
      <c r="M18" s="32">
        <v>0</v>
      </c>
      <c r="N18" s="32"/>
      <c r="O18" s="41">
        <f t="shared" si="0"/>
        <v>0</v>
      </c>
    </row>
    <row r="19" spans="1:15" ht="30.95" customHeight="1" x14ac:dyDescent="0.25">
      <c r="A19" s="3">
        <f>+A18+0.01</f>
        <v>3.0299999999999994</v>
      </c>
      <c r="B19" s="4" t="s">
        <v>13</v>
      </c>
      <c r="C19" s="28">
        <v>19678895.109999999</v>
      </c>
      <c r="D19" s="28">
        <v>1836624.9</v>
      </c>
      <c r="E19" s="44">
        <v>0</v>
      </c>
      <c r="F19" s="32">
        <v>0</v>
      </c>
      <c r="G19" s="44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/>
      <c r="O19" s="41">
        <f t="shared" si="0"/>
        <v>21515520.009999998</v>
      </c>
    </row>
    <row r="20" spans="1:15" ht="30.95" customHeight="1" x14ac:dyDescent="0.25">
      <c r="A20" s="10">
        <v>4</v>
      </c>
      <c r="B20" s="9" t="s">
        <v>14</v>
      </c>
      <c r="C20" s="9"/>
      <c r="D20" s="9"/>
      <c r="E20" s="9"/>
      <c r="F20" s="9"/>
      <c r="G20" s="6"/>
      <c r="H20" s="6"/>
      <c r="I20" s="6"/>
      <c r="J20" s="6"/>
      <c r="K20" s="6"/>
      <c r="L20" s="6"/>
      <c r="M20" s="6"/>
      <c r="N20" s="6"/>
      <c r="O20" s="42"/>
    </row>
    <row r="21" spans="1:15" ht="30.95" customHeight="1" x14ac:dyDescent="0.25">
      <c r="A21" s="3">
        <v>4.01</v>
      </c>
      <c r="B21" s="4" t="s">
        <v>15</v>
      </c>
      <c r="C21" s="31">
        <v>2</v>
      </c>
      <c r="D21" s="31">
        <v>1</v>
      </c>
      <c r="E21" s="31">
        <v>2</v>
      </c>
      <c r="F21" s="31">
        <v>2</v>
      </c>
      <c r="G21" s="5">
        <v>1</v>
      </c>
      <c r="H21" s="5">
        <v>1</v>
      </c>
      <c r="I21" s="5">
        <v>2</v>
      </c>
      <c r="J21" s="5">
        <v>1</v>
      </c>
      <c r="K21" s="5">
        <v>1</v>
      </c>
      <c r="L21" s="5">
        <v>1</v>
      </c>
      <c r="M21" s="5">
        <v>1</v>
      </c>
      <c r="N21" s="5"/>
      <c r="O21" s="41">
        <f>SUM(C21:N21)</f>
        <v>15</v>
      </c>
    </row>
    <row r="23" spans="1:15" x14ac:dyDescent="0.25">
      <c r="A23" s="49"/>
      <c r="B23" s="48"/>
      <c r="C23" s="48"/>
    </row>
  </sheetData>
  <mergeCells count="4">
    <mergeCell ref="A1:O1"/>
    <mergeCell ref="A2:O2"/>
    <mergeCell ref="A3:O3"/>
    <mergeCell ref="P9:Q9"/>
  </mergeCells>
  <pageMargins left="0.23622047244094491" right="0.23622047244094491" top="0.19685039370078741" bottom="0.19685039370078741" header="0.11811023622047245" footer="0.11811023622047245"/>
  <pageSetup scale="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01</vt:lpstr>
      <vt:lpstr>02</vt:lpstr>
      <vt:lpstr>'01'!Área_de_impresión</vt:lpstr>
      <vt:lpstr>'02'!Área_de_impresión</vt:lpstr>
      <vt:lpstr>'01'!Títulos_a_imprimir</vt:lpstr>
      <vt:lpstr>'02'!Títulos_a_imprimir</vt:lpstr>
    </vt:vector>
  </TitlesOfParts>
  <Company>Municipio de la Cd.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Jose Rafael Salinas Vidal</cp:lastModifiedBy>
  <cp:lastPrinted>2016-12-13T23:55:32Z</cp:lastPrinted>
  <dcterms:created xsi:type="dcterms:W3CDTF">2013-01-10T16:37:33Z</dcterms:created>
  <dcterms:modified xsi:type="dcterms:W3CDTF">2019-03-05T21:22:38Z</dcterms:modified>
</cp:coreProperties>
</file>